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835" yWindow="-240" windowWidth="30270" windowHeight="9780" activeTab="1"/>
  </bookViews>
  <sheets>
    <sheet name="январь 18" sheetId="1" r:id="rId1"/>
    <sheet name="февраль_18" sheetId="2" r:id="rId2"/>
  </sheets>
  <definedNames>
    <definedName name="_xlnm._FilterDatabase" localSheetId="1" hidden="1">февраль_18!#REF!</definedName>
    <definedName name="_xlnm._FilterDatabase" localSheetId="0" hidden="1">'январь 18'!$A$4:$B$63</definedName>
  </definedNames>
  <calcPr calcId="144525"/>
</workbook>
</file>

<file path=xl/calcChain.xml><?xml version="1.0" encoding="utf-8"?>
<calcChain xmlns="http://schemas.openxmlformats.org/spreadsheetml/2006/main">
  <c r="H198" i="2" l="1"/>
  <c r="L198" i="2"/>
  <c r="L24" i="2"/>
  <c r="G186" i="2"/>
  <c r="L185" i="2"/>
  <c r="G185" i="2"/>
  <c r="G183" i="2"/>
  <c r="L179" i="2"/>
  <c r="G179" i="2"/>
  <c r="L178" i="2"/>
  <c r="G178" i="2"/>
  <c r="G177" i="2"/>
  <c r="L176" i="2"/>
  <c r="G176" i="2"/>
  <c r="L175" i="2"/>
  <c r="G175" i="2"/>
  <c r="L174" i="2"/>
  <c r="G174" i="2"/>
  <c r="L173" i="2"/>
  <c r="G173" i="2"/>
  <c r="G172" i="2"/>
  <c r="G171" i="2"/>
  <c r="G170" i="2"/>
  <c r="G168" i="2"/>
  <c r="G160" i="2"/>
  <c r="G161" i="2" s="1"/>
  <c r="G158" i="2"/>
  <c r="G159" i="2" s="1"/>
  <c r="L146" i="2"/>
  <c r="G146" i="2"/>
  <c r="G145" i="2"/>
  <c r="G143" i="2"/>
  <c r="G144" i="2" s="1"/>
  <c r="L142" i="2"/>
  <c r="G142" i="2"/>
  <c r="G141" i="2"/>
  <c r="L140" i="2"/>
  <c r="G140" i="2"/>
  <c r="G139" i="2"/>
  <c r="G132" i="2"/>
  <c r="L131" i="2"/>
  <c r="G130" i="2"/>
  <c r="G127" i="2"/>
  <c r="G124" i="2"/>
  <c r="L117" i="2"/>
  <c r="L105" i="2"/>
  <c r="G105" i="2"/>
  <c r="G104" i="2"/>
  <c r="G103" i="2"/>
  <c r="G95" i="2"/>
  <c r="L88" i="2"/>
  <c r="G83" i="2"/>
  <c r="G80" i="2"/>
  <c r="G79" i="2"/>
  <c r="G78" i="2"/>
  <c r="G69" i="2"/>
  <c r="G66" i="2"/>
  <c r="G67" i="2" s="1"/>
  <c r="G58" i="2"/>
  <c r="G59" i="2" s="1"/>
  <c r="G54" i="2"/>
  <c r="G49" i="2"/>
  <c r="G47" i="2"/>
  <c r="G48" i="2" s="1"/>
  <c r="L47" i="2"/>
  <c r="G34" i="2"/>
  <c r="G15" i="2"/>
  <c r="G14" i="2"/>
  <c r="L13" i="2"/>
  <c r="G11" i="2"/>
  <c r="G7" i="2"/>
  <c r="G8" i="2" s="1"/>
  <c r="L171" i="2" l="1"/>
  <c r="L177" i="2"/>
  <c r="L180" i="2"/>
  <c r="L9" i="2"/>
  <c r="L11" i="2"/>
  <c r="L141" i="2"/>
  <c r="L172" i="2"/>
  <c r="L33" i="2"/>
  <c r="L182" i="2"/>
  <c r="G12" i="2"/>
  <c r="L12" i="2"/>
  <c r="L34" i="2"/>
  <c r="G10" i="2"/>
  <c r="G13" i="2"/>
  <c r="L14" i="2"/>
  <c r="L43" i="2"/>
  <c r="G43" i="2"/>
  <c r="L32" i="2"/>
  <c r="G32" i="2"/>
  <c r="G33" i="2" s="1"/>
  <c r="G40" i="2"/>
  <c r="C198" i="2"/>
  <c r="L10" i="2"/>
  <c r="L15" i="2"/>
  <c r="G24" i="2"/>
  <c r="L41" i="2"/>
  <c r="G41" i="2"/>
  <c r="L48" i="2"/>
  <c r="G9" i="2"/>
  <c r="G35" i="2"/>
  <c r="L42" i="2"/>
  <c r="F198" i="2"/>
  <c r="K198" i="2" s="1"/>
  <c r="L38" i="2"/>
  <c r="G38" i="2"/>
  <c r="L30" i="2"/>
  <c r="L31" i="2" s="1"/>
  <c r="G16" i="2"/>
  <c r="L45" i="2"/>
  <c r="G45" i="2"/>
  <c r="G19" i="2"/>
  <c r="D198" i="2"/>
  <c r="I198" i="2" s="1"/>
  <c r="L57" i="2"/>
  <c r="L75" i="2"/>
  <c r="L93" i="2"/>
  <c r="L94" i="2"/>
  <c r="L66" i="2"/>
  <c r="L67" i="2"/>
  <c r="L98" i="2"/>
  <c r="L99" i="2"/>
  <c r="L65" i="2"/>
  <c r="G65" i="2"/>
  <c r="L73" i="2"/>
  <c r="L74" i="2" s="1"/>
  <c r="G116" i="2"/>
  <c r="G30" i="2"/>
  <c r="G31" i="2" s="1"/>
  <c r="G52" i="2"/>
  <c r="L71" i="2"/>
  <c r="G71" i="2"/>
  <c r="G110" i="2"/>
  <c r="L110" i="2"/>
  <c r="L56" i="2"/>
  <c r="L59" i="2"/>
  <c r="L61" i="2"/>
  <c r="G60" i="2"/>
  <c r="L86" i="2"/>
  <c r="G51" i="2"/>
  <c r="G53" i="2"/>
  <c r="G55" i="2"/>
  <c r="G77" i="2"/>
  <c r="L49" i="2"/>
  <c r="L91" i="2"/>
  <c r="G91" i="2"/>
  <c r="L77" i="2"/>
  <c r="L80" i="2"/>
  <c r="L95" i="2"/>
  <c r="G101" i="2"/>
  <c r="G102" i="2"/>
  <c r="L104" i="2"/>
  <c r="L130" i="2"/>
  <c r="L145" i="2"/>
  <c r="L159" i="2"/>
  <c r="L169" i="2"/>
  <c r="L184" i="2"/>
  <c r="L189" i="2"/>
  <c r="G113" i="2"/>
  <c r="L62" i="2"/>
  <c r="L69" i="2"/>
  <c r="L70" i="2"/>
  <c r="G73" i="2"/>
  <c r="L79" i="2"/>
  <c r="L83" i="2"/>
  <c r="G106" i="2"/>
  <c r="G107" i="2" s="1"/>
  <c r="G115" i="2"/>
  <c r="G61" i="2"/>
  <c r="G74" i="2"/>
  <c r="G88" i="2"/>
  <c r="G94" i="2"/>
  <c r="G98" i="2"/>
  <c r="G99" i="2" s="1"/>
  <c r="G100" i="2"/>
  <c r="L103" i="2"/>
  <c r="L107" i="2"/>
  <c r="G108" i="2"/>
  <c r="G114" i="2"/>
  <c r="G123" i="2"/>
  <c r="G126" i="2"/>
  <c r="G125" i="2"/>
  <c r="L155" i="2"/>
  <c r="G155" i="2"/>
  <c r="L112" i="2"/>
  <c r="G117" i="2"/>
  <c r="L138" i="2"/>
  <c r="G138" i="2"/>
  <c r="G75" i="2"/>
  <c r="L101" i="2"/>
  <c r="L106" i="2"/>
  <c r="G109" i="2"/>
  <c r="G56" i="2"/>
  <c r="G57" i="2" s="1"/>
  <c r="G62" i="2"/>
  <c r="G68" i="2"/>
  <c r="G70" i="2"/>
  <c r="G93" i="2"/>
  <c r="G112" i="2"/>
  <c r="L115" i="2"/>
  <c r="L132" i="2"/>
  <c r="L188" i="2"/>
  <c r="G188" i="2"/>
  <c r="G86" i="2"/>
  <c r="G111" i="2"/>
  <c r="L116" i="2"/>
  <c r="L127" i="2"/>
  <c r="L158" i="2"/>
  <c r="L187" i="2"/>
  <c r="G187" i="2"/>
  <c r="L139" i="2"/>
  <c r="G156" i="2"/>
  <c r="G157" i="2" s="1"/>
  <c r="G164" i="2"/>
  <c r="G182" i="2"/>
  <c r="L183" i="2"/>
  <c r="L186" i="2"/>
  <c r="G193" i="2"/>
  <c r="L194" i="2"/>
  <c r="G196" i="2"/>
  <c r="G197" i="2"/>
  <c r="L164" i="2"/>
  <c r="L168" i="2"/>
  <c r="L170" i="2"/>
  <c r="G131" i="2"/>
  <c r="L147" i="2"/>
  <c r="G180" i="2"/>
  <c r="L114" i="2"/>
  <c r="L124" i="2"/>
  <c r="G169" i="2"/>
  <c r="G162" i="2"/>
  <c r="G163" i="2" s="1"/>
  <c r="G147" i="2"/>
  <c r="G184" i="2"/>
  <c r="G189" i="2"/>
  <c r="D198" i="1"/>
  <c r="I198" i="1" s="1"/>
  <c r="L193" i="2" l="1"/>
  <c r="L40" i="2"/>
  <c r="L108" i="2"/>
  <c r="L16" i="2"/>
  <c r="L123" i="2"/>
  <c r="L163" i="2"/>
  <c r="L162" i="2"/>
  <c r="L19" i="2"/>
  <c r="G165" i="2"/>
  <c r="L96" i="2"/>
  <c r="G96" i="2"/>
  <c r="G20" i="2"/>
  <c r="L82" i="2"/>
  <c r="G82" i="2"/>
  <c r="G17" i="2"/>
  <c r="L17" i="2"/>
  <c r="L22" i="2"/>
  <c r="G22" i="2"/>
  <c r="L151" i="2"/>
  <c r="G151" i="2"/>
  <c r="L167" i="2"/>
  <c r="G167" i="2"/>
  <c r="L134" i="2"/>
  <c r="G134" i="2"/>
  <c r="L161" i="2"/>
  <c r="L64" i="2"/>
  <c r="G64" i="2"/>
  <c r="L58" i="2"/>
  <c r="G23" i="2"/>
  <c r="L23" i="2"/>
  <c r="L35" i="2"/>
  <c r="G119" i="2"/>
  <c r="L119" i="2"/>
  <c r="G76" i="2"/>
  <c r="L76" i="2"/>
  <c r="L72" i="2"/>
  <c r="G72" i="2"/>
  <c r="L137" i="2"/>
  <c r="G137" i="2"/>
  <c r="L197" i="2"/>
  <c r="G133" i="2"/>
  <c r="L92" i="2"/>
  <c r="G92" i="2"/>
  <c r="L113" i="2"/>
  <c r="L68" i="2"/>
  <c r="L156" i="2"/>
  <c r="L157" i="2"/>
  <c r="L160" i="2"/>
  <c r="G90" i="2"/>
  <c r="L90" i="2"/>
  <c r="L143" i="2"/>
  <c r="L122" i="2"/>
  <c r="G122" i="2"/>
  <c r="L102" i="2"/>
  <c r="L100" i="2"/>
  <c r="L135" i="2"/>
  <c r="G135" i="2"/>
  <c r="G129" i="2"/>
  <c r="L129" i="2"/>
  <c r="L46" i="2"/>
  <c r="G46" i="2"/>
  <c r="G44" i="2"/>
  <c r="L44" i="2"/>
  <c r="L7" i="2"/>
  <c r="L8" i="2" s="1"/>
  <c r="L26" i="2"/>
  <c r="G26" i="2"/>
  <c r="L18" i="2"/>
  <c r="G18" i="2"/>
  <c r="L87" i="2"/>
  <c r="G87" i="2"/>
  <c r="G85" i="2"/>
  <c r="L85" i="2"/>
  <c r="L195" i="2"/>
  <c r="G195" i="2"/>
  <c r="L149" i="2"/>
  <c r="G149" i="2"/>
  <c r="L153" i="2"/>
  <c r="G153" i="2"/>
  <c r="L128" i="2"/>
  <c r="G128" i="2"/>
  <c r="L181" i="2"/>
  <c r="G181" i="2"/>
  <c r="L150" i="2"/>
  <c r="G150" i="2"/>
  <c r="L89" i="2"/>
  <c r="G89" i="2"/>
  <c r="G148" i="2"/>
  <c r="L84" i="2"/>
  <c r="G84" i="2"/>
  <c r="L125" i="2"/>
  <c r="L126" i="2"/>
  <c r="L111" i="2"/>
  <c r="L55" i="2"/>
  <c r="L52" i="2"/>
  <c r="L54" i="2"/>
  <c r="L51" i="2"/>
  <c r="L53" i="2"/>
  <c r="G190" i="2"/>
  <c r="L190" i="2"/>
  <c r="G42" i="2"/>
  <c r="G25" i="2"/>
  <c r="L27" i="2"/>
  <c r="G27" i="2"/>
  <c r="G81" i="2"/>
  <c r="L81" i="2"/>
  <c r="L20" i="2"/>
  <c r="L25" i="2"/>
  <c r="G37" i="2"/>
  <c r="L28" i="2"/>
  <c r="G28" i="2"/>
  <c r="G39" i="2"/>
  <c r="L39" i="2"/>
  <c r="G194" i="2"/>
  <c r="L154" i="2"/>
  <c r="G154" i="2"/>
  <c r="L148" i="2"/>
  <c r="L97" i="2"/>
  <c r="G97" i="2"/>
  <c r="L78" i="2"/>
  <c r="L144" i="2"/>
  <c r="L165" i="2"/>
  <c r="L109" i="2"/>
  <c r="L196" i="2"/>
  <c r="G118" i="2"/>
  <c r="L118" i="2"/>
  <c r="L60" i="2"/>
  <c r="E198" i="2"/>
  <c r="J198" i="2" s="1"/>
  <c r="L21" i="2"/>
  <c r="G21" i="2"/>
  <c r="L37" i="2"/>
  <c r="L166" i="2"/>
  <c r="G166" i="2"/>
  <c r="L121" i="2"/>
  <c r="G121" i="2"/>
  <c r="F198" i="1"/>
  <c r="K198" i="1" s="1"/>
  <c r="L36" i="2" l="1"/>
  <c r="G191" i="2"/>
  <c r="L191" i="2"/>
  <c r="L152" i="2"/>
  <c r="L29" i="2"/>
  <c r="G29" i="2"/>
  <c r="L120" i="2"/>
  <c r="G120" i="2"/>
  <c r="G192" i="2"/>
  <c r="L192" i="2"/>
  <c r="L133" i="2"/>
  <c r="L63" i="2"/>
  <c r="G63" i="2"/>
  <c r="G36" i="2"/>
  <c r="G152" i="2"/>
  <c r="L50" i="2"/>
  <c r="G50" i="2"/>
  <c r="G198" i="2"/>
  <c r="L136" i="2"/>
  <c r="G136" i="2"/>
  <c r="C198" i="1"/>
  <c r="E198" i="1"/>
  <c r="J198" i="1" s="1"/>
  <c r="G198" i="1" l="1"/>
  <c r="H198" i="1"/>
  <c r="L198" i="1" s="1"/>
</calcChain>
</file>

<file path=xl/sharedStrings.xml><?xml version="1.0" encoding="utf-8"?>
<sst xmlns="http://schemas.openxmlformats.org/spreadsheetml/2006/main" count="575" uniqueCount="205">
  <si>
    <t>тарифная группа: прочие потребители*</t>
  </si>
  <si>
    <t>№ п/п</t>
  </si>
  <si>
    <t>Регион</t>
  </si>
  <si>
    <t>электроэнергия, кВтч</t>
  </si>
  <si>
    <t xml:space="preserve"> мощность, кВт</t>
  </si>
  <si>
    <t>ВН</t>
  </si>
  <si>
    <t>СН1</t>
  </si>
  <si>
    <t>СН2</t>
  </si>
  <si>
    <t>НН</t>
  </si>
  <si>
    <t>ВСЕГО</t>
  </si>
  <si>
    <t>Астраханская область</t>
  </si>
  <si>
    <t>Алтайский край</t>
  </si>
  <si>
    <t>Белгородская область</t>
  </si>
  <si>
    <t>Брянская область</t>
  </si>
  <si>
    <t>Волгоградская область</t>
  </si>
  <si>
    <t>Вологодская область</t>
  </si>
  <si>
    <t>Воронежская область</t>
  </si>
  <si>
    <t>Владимирская область</t>
  </si>
  <si>
    <t>Ивановская область</t>
  </si>
  <si>
    <t>Кировская область</t>
  </si>
  <si>
    <t>Краснодарский край и Республика Адыгея</t>
  </si>
  <si>
    <t>Калужская область</t>
  </si>
  <si>
    <t>Кемеровская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</si>
  <si>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</si>
  <si>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</si>
  <si>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</si>
  <si>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</si>
  <si>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</si>
  <si>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</si>
  <si>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</si>
  <si>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</si>
  <si>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</si>
  <si>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</si>
  <si>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</si>
  <si>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</si>
  <si>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</si>
  <si>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</si>
  <si>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</si>
  <si>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</si>
  <si>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Башкортостан</t>
  </si>
  <si>
    <t>Республика Кабардино-Балкарская</t>
  </si>
  <si>
    <t>Республика Калмыкия</t>
  </si>
  <si>
    <t>Республика Карачаево-Черкесская</t>
  </si>
  <si>
    <t>Республика Карелия</t>
  </si>
  <si>
    <t>Республика Марий Эл</t>
  </si>
  <si>
    <t>Республика Мордовия</t>
  </si>
  <si>
    <t>Республика Северная Осетия-Алания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</si>
  <si>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</si>
  <si>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</si>
  <si>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</si>
  <si>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</si>
  <si>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</si>
  <si>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</si>
  <si>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</si>
  <si>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</si>
  <si>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</si>
  <si>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</si>
  <si>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</si>
  <si>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</si>
  <si>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</si>
  <si>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</si>
  <si>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</si>
  <si>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окгуг</t>
  </si>
  <si>
    <t>Челябинская область</t>
  </si>
  <si>
    <t>Чувашская Республика</t>
  </si>
  <si>
    <t>Ярославская область</t>
  </si>
  <si>
    <t>Общий итог</t>
  </si>
  <si>
    <t xml:space="preserve">Объем фактического полезного отпуска электроэнергии и мощности по тарифным группам в разрезе </t>
  </si>
  <si>
    <t xml:space="preserve">территориальных сетевых организаций по уровням напряжения для потребителей ООО "МагнитЭнерго" в январе 2018г. </t>
  </si>
  <si>
    <t>** данная информация является актуальной на момент опубликования</t>
  </si>
  <si>
    <t>ПАО "МРСК Юга" - Астраханьэнерго</t>
  </si>
  <si>
    <t>ООО "Барнаульская сетевая компания"</t>
  </si>
  <si>
    <t>СК Алтайкрайэнерго</t>
  </si>
  <si>
    <t>ПАО "МРСК Сибири" - Алтайэнерго</t>
  </si>
  <si>
    <t>ПАО "МРСК Центра" - Белгородэнерго</t>
  </si>
  <si>
    <t>МУПП "ВМЭС"</t>
  </si>
  <si>
    <t>МКП "ВМЭС"</t>
  </si>
  <si>
    <t>ОАО "Оборонэнерго"</t>
  </si>
  <si>
    <t>ПАО "МРСК Юга" - Волгоградэнерго</t>
  </si>
  <si>
    <t>АО "Волгоградоблэлектро"</t>
  </si>
  <si>
    <t>ПАО "МРСК Центра" - Брянскэнерго</t>
  </si>
  <si>
    <t>АО "Брянскоблэлектро"</t>
  </si>
  <si>
    <t>ГП ВО "Областные электротеплосети"</t>
  </si>
  <si>
    <t>ПАО "МРСК Северо-Запада" - Вологдаэнерго</t>
  </si>
  <si>
    <t>ГП "Череповецкая ЭТС"</t>
  </si>
  <si>
    <t>ГП "Тотемская  ЭТС"</t>
  </si>
  <si>
    <t>МУП "Электросеть"</t>
  </si>
  <si>
    <t>ПАО "МРСК Центра" - Воронежэнерго</t>
  </si>
  <si>
    <t>ОАО "МРСК Центра и Приволжья" - Владимирэнерго</t>
  </si>
  <si>
    <t>ООО "БизнесПроект"</t>
  </si>
  <si>
    <t>АО "Ивгорэлектросеть"</t>
  </si>
  <si>
    <t>АО "Объединенные электрические сети"</t>
  </si>
  <si>
    <t>АО "Партнер"</t>
  </si>
  <si>
    <t>ПАО "МРСК Центра и Приволжья" - Ивэнерго</t>
  </si>
  <si>
    <t>ОАО "МРСК Центра и Приволжья" - Кировэнерго</t>
  </si>
  <si>
    <t>АО "Кубаньэнерго"</t>
  </si>
  <si>
    <t>ООО "Майкопская ТЭЦ"</t>
  </si>
  <si>
    <t>ПАО "ФСК ЕЭС"</t>
  </si>
  <si>
    <t>ПАО "МРСК Центра и Приволжья" - Калугаэнерго</t>
  </si>
  <si>
    <t>ООО "Кузбасская энергосетевая компания"</t>
  </si>
  <si>
    <t>ТСО Сибирь</t>
  </si>
  <si>
    <t>ООО "Электросетьсервис"</t>
  </si>
  <si>
    <t>ПАО "МСРК Сибири" - Кузбассэнерго</t>
  </si>
  <si>
    <t>АО "СКЭК"</t>
  </si>
  <si>
    <t>АО "Электросеть"</t>
  </si>
  <si>
    <t>ПАО "МРСК Центра" - Костромаэнерго</t>
  </si>
  <si>
    <t>АО "ЭнергоКурган"</t>
  </si>
  <si>
    <t>ПАО "МРСК Центра" - Курскэнерго</t>
  </si>
  <si>
    <t>ПАО "Ленэнерго"</t>
  </si>
  <si>
    <t>АО "ЛОЭСК"</t>
  </si>
  <si>
    <t>ООО "ЮПЭК"</t>
  </si>
  <si>
    <t>ПАО "МРСК Центра" - Липецкэнерго</t>
  </si>
  <si>
    <t>АО "МОЭСК"</t>
  </si>
  <si>
    <t>ООО "Заринская сетевая компания"</t>
  </si>
  <si>
    <t>ПАО "МРСК Северо-Запада" - Колэнерго</t>
  </si>
  <si>
    <t>ПАО "МРСК Центра и Приволжья" - Нижновэнерго</t>
  </si>
  <si>
    <t>ПАО "МРСК Северо-Запада" - Новгородэнерго</t>
  </si>
  <si>
    <t>АО "Новгородоблэлектро"</t>
  </si>
  <si>
    <t>АО "Региональные электрические сети"</t>
  </si>
  <si>
    <t>ПАО "МРСК Сибири" - Омскэнерго</t>
  </si>
  <si>
    <t>АО "Омскэлектро"</t>
  </si>
  <si>
    <t>ООО "ТрансЭнерго"</t>
  </si>
  <si>
    <t>АО "Электротехнический комплекс"</t>
  </si>
  <si>
    <t>ИП Кацман</t>
  </si>
  <si>
    <t>ПАО "МРСК" - Оренбургэнерго</t>
  </si>
  <si>
    <t>ООО "УКХ"</t>
  </si>
  <si>
    <t>ООО "Энергетик"</t>
  </si>
  <si>
    <t>ГУП "Оренбургкоммунэлектросеть"</t>
  </si>
  <si>
    <t>МУП "ЖКХ"</t>
  </si>
  <si>
    <t>ЮУ СП "Трансэнерго" - филиал ПАО "РЖД"</t>
  </si>
  <si>
    <t>ПАО "МРСК Центра" - Орелэнерго</t>
  </si>
  <si>
    <t>ПАО "МРСК Волги" - Пензаэнерго</t>
  </si>
  <si>
    <t>ПАО "МРСК Урала" - Пермэнерго</t>
  </si>
  <si>
    <t>ПАО "МРСК Северо-Запада" - Псковэнерго</t>
  </si>
  <si>
    <t>ООО "Башкирские распределительные эл. сети"</t>
  </si>
  <si>
    <t xml:space="preserve">ПАО "МРСК Северного Кавказа" - Кабардино-Балкарский филиал </t>
  </si>
  <si>
    <t>ПАО "МРСК Юга" - Калмэнерго</t>
  </si>
  <si>
    <t>ОАО "Распределительная сетевая компания"</t>
  </si>
  <si>
    <t>ПАО "МРСК Северного-Кавказа" - Карачаево-Черкесский филиал</t>
  </si>
  <si>
    <t>ПАО "МРСК Северо-Запада" - Карелэнерго</t>
  </si>
  <si>
    <t>ПАО "МРСК Центра и Приволжья" - Мариэнерго</t>
  </si>
  <si>
    <t>ОАО "Мордовская электротеплосетевая компания"</t>
  </si>
  <si>
    <t>ОАО "РЖД"</t>
  </si>
  <si>
    <t>ООО "Электропеплосеть"</t>
  </si>
  <si>
    <t>МП Саранск "Горсвет"</t>
  </si>
  <si>
    <t>ООО "Системы жизнеобеспечения РМ"</t>
  </si>
  <si>
    <t>ПАО "МРСК Волги" - Мордовэнерго</t>
  </si>
  <si>
    <t>ТФ "Ватт"</t>
  </si>
  <si>
    <t>ПАО "МРСК Северного Кавказа" - Северо-Осетинский филиал</t>
  </si>
  <si>
    <t>АО "Сетевая компания"</t>
  </si>
  <si>
    <t>ПАО "МРСК Юга" - Ростовэнерго</t>
  </si>
  <si>
    <t>АО "Донэнерго"</t>
  </si>
  <si>
    <t>ПАО "МРСК Центра и Приволжья" - Рязаньэнерго</t>
  </si>
  <si>
    <t>ПАО "МРСК Волги" - Самарские распределительные сети</t>
  </si>
  <si>
    <t>АО "Самарская Сетевая компания"</t>
  </si>
  <si>
    <t>АО "Энергетика и Связь Строительства"</t>
  </si>
  <si>
    <t>ОАО "МРСК Волги" - Саратовские распределительные сети</t>
  </si>
  <si>
    <t>АО "Саратовское предприятие городских электрических сетей"</t>
  </si>
  <si>
    <t>ПАО "МРСК Урала"-Свердловэнерго</t>
  </si>
  <si>
    <t>ОАО "МРСК Центра" - Смоленскэнерго</t>
  </si>
  <si>
    <t>ПАО "МРСК Северного Кавказа" - Ставропольэнерго</t>
  </si>
  <si>
    <t>ГУП "Ставрополькоммунэлектро"</t>
  </si>
  <si>
    <t>МУП Буденовска "Электросетевая компания"</t>
  </si>
  <si>
    <t xml:space="preserve">ООО "КЭУК" - филиал "Железноводские электрические сети" </t>
  </si>
  <si>
    <t>АО "Георгиевские ГЭС"</t>
  </si>
  <si>
    <t>АО "НЭСК"</t>
  </si>
  <si>
    <t>АО "Ессентукские сети"</t>
  </si>
  <si>
    <t>АО "Горэлектросеть"</t>
  </si>
  <si>
    <t>ПАО "МРСК Центра" -  Тамбовэнерго</t>
  </si>
  <si>
    <t>ПАО "МРСК Центра" - Тверьэнерго</t>
  </si>
  <si>
    <t>ОАО "Томская распределительная  компания"</t>
  </si>
  <si>
    <t>ПАО "МРСК Центра и Приволжья" -  Тулэнерго</t>
  </si>
  <si>
    <t>ОАО "СУЭНКО"</t>
  </si>
  <si>
    <t>ОАО "Тюменьэнерго"</t>
  </si>
  <si>
    <t>ООО "Альтера"</t>
  </si>
  <si>
    <t>ОАО "СГЭС"</t>
  </si>
  <si>
    <t>АО "Городские электрические сети" (г.Нижневартовск)</t>
  </si>
  <si>
    <t>ОАО "ЮРЭСК"</t>
  </si>
  <si>
    <t>АО "Распределительная сетевая компания Ямала"</t>
  </si>
  <si>
    <t>МУП "Сургутские районные электрические сети"</t>
  </si>
  <si>
    <t>АО "Распределительная сетевая компания Ямала"                     (г. Муравленко)</t>
  </si>
  <si>
    <t>ОАО "ЮТЭК-РС"</t>
  </si>
  <si>
    <t>ООО "МегионЭнергоНефть"</t>
  </si>
  <si>
    <t>АО "Энерго-Газ-Ноябрьск"</t>
  </si>
  <si>
    <t>ПАО "МРСК Центра и Приволжья" - Удмуртэнерго</t>
  </si>
  <si>
    <t>ПАО "МРСК Волги" - Ульяновские РС</t>
  </si>
  <si>
    <t>ОАО "УСК"</t>
  </si>
  <si>
    <t>ООО"Сети Барыш"</t>
  </si>
  <si>
    <t>ООО "ОЭС"</t>
  </si>
  <si>
    <t>ООО "ИРЭС"</t>
  </si>
  <si>
    <t>ООО "Энергопром ГРУПП"</t>
  </si>
  <si>
    <t>АО "ГНЦ НИИАР"</t>
  </si>
  <si>
    <t>МУП "УльГЭС"</t>
  </si>
  <si>
    <t>ПАО "МРСК Урала" - Челябэнерго</t>
  </si>
  <si>
    <t>ООО "АЭС Инвест"</t>
  </si>
  <si>
    <t>ПАО "МРСК Волги" -  Чувашэнерго</t>
  </si>
  <si>
    <t>ПАО "МРСК Центра" - Ярэнерго</t>
  </si>
  <si>
    <t>ЗАО "НЭСК"</t>
  </si>
  <si>
    <t>ООО "ЭнергоХолдинг"</t>
  </si>
  <si>
    <t>АО "ОРЭС-Тольятти"</t>
  </si>
  <si>
    <t>ООО "Энерго"</t>
  </si>
  <si>
    <t>ООО "Энергохолдинг"</t>
  </si>
  <si>
    <t>МУП "КС Новочебоксарска"</t>
  </si>
  <si>
    <t>0</t>
  </si>
  <si>
    <t xml:space="preserve">территориальных сетевых организаций по уровням напряжения для потребителей ООО "МагнитЭнерго" в феврале 2018г.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</si>
</sst>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0.0%"/>
    <numFmt numFmtId="165" formatCode="0.0%_);\(0.0%\)"/>
    <numFmt numFmtId="166" formatCode="#,##0_);[Red]\(#,##0\)"/>
    <numFmt numFmtId="167" formatCode="#,##0;[Red]\-#,##0"/>
    <numFmt numFmtId="168" formatCode="#.##0\.00"/>
    <numFmt numFmtId="169" formatCode="#\.00"/>
    <numFmt numFmtId="170" formatCode="\$#\.00"/>
    <numFmt numFmtId="171" formatCode="#\."/>
    <numFmt numFmtId="172" formatCode="General_)"/>
    <numFmt numFmtId="173" formatCode="_-* #,##0&quot;đ.&quot;_-;\-* #,##0&quot;đ.&quot;_-;_-* &quot;-đ.&quot;_-;_-@_-"/>
    <numFmt numFmtId="174" formatCode="_-* #,##0.00&quot;đ.&quot;_-;\-* #,##0.00&quot;đ.&quot;_-;_-* \-??&quot;đ.&quot;_-;_-@_-"/>
    <numFmt numFmtId="175" formatCode="_-* #,##0_-;\-* #,##0_-;_-* \-_-;_-@_-"/>
    <numFmt numFmtId="176" formatCode="_-* #,##0.00_-;\-* #,##0.00_-;_-* \-??_-;_-@_-"/>
    <numFmt numFmtId="177" formatCode="\$#,##0_);[Red]&quot;($&quot;#,##0\)"/>
    <numFmt numFmtId="178" formatCode="_-\Ј* #,##0.00_-;&quot;-Ј&quot;* #,##0.00_-;_-\Ј* \-??_-;_-@_-"/>
    <numFmt numFmtId="179" formatCode="\$#,##0\ ;&quot;($&quot;#,##0\)"/>
    <numFmt numFmtId="180" formatCode="_-* #,##0.00[$€-1]_-;\-* #,##0.00[$€-1]_-;_-* \-??[$€-1]_-"/>
    <numFmt numFmtId="181" formatCode="0.0"/>
    <numFmt numFmtId="182" formatCode="#,##0_);[Blue]\(#,##0\)"/>
    <numFmt numFmtId="183" formatCode="_-* #,##0_đ_._-;\-* #,##0_đ_._-;_-* \-_đ_._-;_-@_-"/>
    <numFmt numFmtId="184" formatCode="_-* #,##0.00_đ_._-;\-* #,##0.00_đ_._-;_-* \-??_đ_._-;_-@_-"/>
    <numFmt numFmtId="185" formatCode="#,##0.00\ [$руб.-419];[Red]\-#,##0.00\ [$руб.-419]"/>
    <numFmt numFmtId="186" formatCode="#,##0.00\ [$€-407];[Red]\-#,##0.00\ [$€-407]"/>
    <numFmt numFmtId="187" formatCode="_-* #,##0.00&quot;р.&quot;_-;\-* #,##0.00&quot;р.&quot;_-;_-* \-??&quot;р.&quot;_-;_-@_-"/>
    <numFmt numFmtId="188" formatCode="#,##0.000"/>
    <numFmt numFmtId="189" formatCode="_-* #,##0\ _р_._-;\-* #,##0\ _р_._-;_-* &quot;- &quot;_р_._-;_-@_-"/>
    <numFmt numFmtId="190" formatCode="_-* #,##0.00\ _р_._-;\-* #,##0.00\ _р_._-;_-* \-??\ _р_._-;_-@_-"/>
    <numFmt numFmtId="191" formatCode="_-* #,##0.00_р_._-;\-* #,##0.00_р_._-;_-* \-??_р_._-;_-@_-"/>
    <numFmt numFmtId="192" formatCode="#,##0.0"/>
    <numFmt numFmtId="193" formatCode="%#\.00"/>
  </numFmts>
  <fonts count="82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"/>
      <color indexed="8"/>
      <name val="Courier New"/>
      <family val="1"/>
      <charset val="204"/>
    </font>
    <font>
      <b/>
      <sz val="1"/>
      <color indexed="8"/>
      <name val="Courier New"/>
      <family val="1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 New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family val="2"/>
      <charset val="204"/>
    </font>
    <font>
      <u/>
      <sz val="8"/>
      <color indexed="12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b/>
      <i/>
      <sz val="16"/>
      <color indexed="8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Courier New"/>
      <family val="3"/>
    </font>
    <font>
      <u/>
      <sz val="10"/>
      <color indexed="20"/>
      <name val="Courier New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8"/>
      <name val="Arial"/>
      <family val="2"/>
    </font>
    <font>
      <b/>
      <i/>
      <u/>
      <sz val="11"/>
      <color indexed="8"/>
      <name val="Arial"/>
      <family val="2"/>
      <charset val="204"/>
    </font>
    <font>
      <b/>
      <i/>
      <u/>
      <sz val="11"/>
      <color indexed="8"/>
      <name val="Arial Cyr"/>
      <family val="2"/>
      <charset val="204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Arial Cyr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2"/>
      <name val="Arial Narrow"/>
      <family val="2"/>
      <charset val="204"/>
    </font>
    <font>
      <sz val="10"/>
      <color indexed="8"/>
      <name val="Arial Cyr1"/>
      <charset val="204"/>
    </font>
    <font>
      <sz val="10"/>
      <color indexed="8"/>
      <name val="Times New Roman"/>
      <family val="2"/>
      <charset val="204"/>
    </font>
    <font>
      <sz val="11"/>
      <color indexed="8"/>
      <name val="Arial Cyr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Mangal"/>
      <family val="2"/>
      <charset val="204"/>
    </font>
    <font>
      <sz val="11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18"/>
        <bgColor indexed="3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1453">
    <xf numFmtId="0" fontId="0" fillId="0" borderId="0"/>
    <xf numFmtId="0" fontId="8" fillId="0" borderId="0"/>
    <xf numFmtId="0" fontId="2" fillId="0" borderId="0"/>
    <xf numFmtId="0" fontId="12" fillId="0" borderId="0"/>
    <xf numFmtId="164" fontId="13" fillId="0" borderId="0">
      <alignment vertical="top"/>
    </xf>
    <xf numFmtId="164" fontId="14" fillId="0" borderId="0">
      <alignment vertical="top"/>
    </xf>
    <xf numFmtId="165" fontId="14" fillId="4" borderId="0">
      <alignment vertical="top"/>
    </xf>
    <xf numFmtId="164" fontId="14" fillId="5" borderId="0">
      <alignment vertical="top"/>
    </xf>
    <xf numFmtId="166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6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166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12" fillId="0" borderId="0"/>
    <xf numFmtId="0" fontId="12" fillId="0" borderId="0"/>
    <xf numFmtId="0" fontId="8" fillId="0" borderId="0"/>
    <xf numFmtId="0" fontId="8" fillId="0" borderId="0"/>
    <xf numFmtId="166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8" fillId="0" borderId="0"/>
    <xf numFmtId="0" fontId="8" fillId="0" borderId="0"/>
    <xf numFmtId="0" fontId="8" fillId="0" borderId="0"/>
    <xf numFmtId="166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6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168" fontId="15" fillId="0" borderId="0">
      <protection locked="0"/>
    </xf>
    <xf numFmtId="169" fontId="15" fillId="0" borderId="0">
      <protection locked="0"/>
    </xf>
    <xf numFmtId="168" fontId="15" fillId="0" borderId="0">
      <protection locked="0"/>
    </xf>
    <xf numFmtId="169" fontId="15" fillId="0" borderId="0">
      <protection locked="0"/>
    </xf>
    <xf numFmtId="170" fontId="15" fillId="0" borderId="0">
      <protection locked="0"/>
    </xf>
    <xf numFmtId="171" fontId="15" fillId="0" borderId="5">
      <protection locked="0"/>
    </xf>
    <xf numFmtId="171" fontId="16" fillId="0" borderId="0">
      <protection locked="0"/>
    </xf>
    <xf numFmtId="171" fontId="16" fillId="0" borderId="0">
      <protection locked="0"/>
    </xf>
    <xf numFmtId="171" fontId="15" fillId="0" borderId="5">
      <protection locked="0"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 applyNumberFormat="0" applyFill="0" applyBorder="0" applyAlignment="0" applyProtection="0"/>
    <xf numFmtId="172" fontId="19" fillId="0" borderId="6">
      <protection locked="0"/>
    </xf>
    <xf numFmtId="173" fontId="2" fillId="0" borderId="0" applyFill="0" applyBorder="0" applyAlignment="0" applyProtection="0"/>
    <xf numFmtId="174" fontId="2" fillId="0" borderId="0" applyFill="0" applyBorder="0" applyAlignment="0" applyProtection="0"/>
    <xf numFmtId="0" fontId="20" fillId="7" borderId="0" applyNumberFormat="0" applyBorder="0" applyAlignment="0" applyProtection="0"/>
    <xf numFmtId="0" fontId="21" fillId="4" borderId="7" applyNumberFormat="0" applyAlignment="0" applyProtection="0"/>
    <xf numFmtId="0" fontId="22" fillId="22" borderId="8" applyNumberFormat="0" applyAlignment="0" applyProtection="0"/>
    <xf numFmtId="175" fontId="2" fillId="0" borderId="0" applyFill="0" applyBorder="0" applyAlignment="0" applyProtection="0"/>
    <xf numFmtId="176" fontId="2" fillId="0" borderId="0" applyFill="0" applyBorder="0" applyAlignment="0" applyProtection="0"/>
    <xf numFmtId="3" fontId="2" fillId="0" borderId="0" applyFill="0" applyBorder="0" applyAlignment="0" applyProtection="0"/>
    <xf numFmtId="172" fontId="23" fillId="8" borderId="6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8" fontId="2" fillId="0" borderId="0" applyFill="0" applyBorder="0" applyAlignment="0" applyProtection="0"/>
    <xf numFmtId="179" fontId="2" fillId="0" borderId="0" applyFill="0" applyBorder="0" applyAlignment="0" applyProtection="0"/>
    <xf numFmtId="0" fontId="2" fillId="0" borderId="0" applyFill="0" applyBorder="0" applyAlignment="0" applyProtection="0"/>
    <xf numFmtId="14" fontId="24" fillId="0" borderId="0">
      <alignment vertical="top"/>
    </xf>
    <xf numFmtId="166" fontId="25" fillId="0" borderId="0">
      <alignment vertical="top"/>
    </xf>
    <xf numFmtId="180" fontId="2" fillId="0" borderId="0" applyFill="0" applyBorder="0" applyAlignment="0" applyProtection="0"/>
    <xf numFmtId="0" fontId="26" fillId="0" borderId="0" applyNumberFormat="0" applyFill="0" applyBorder="0" applyAlignment="0" applyProtection="0"/>
    <xf numFmtId="181" fontId="27" fillId="0" borderId="0" applyFill="0" applyBorder="0" applyAlignment="0" applyProtection="0"/>
    <xf numFmtId="181" fontId="13" fillId="0" borderId="0" applyFill="0" applyBorder="0" applyAlignment="0" applyProtection="0"/>
    <xf numFmtId="181" fontId="28" fillId="0" borderId="0" applyFill="0" applyBorder="0" applyAlignment="0" applyProtection="0"/>
    <xf numFmtId="181" fontId="29" fillId="0" borderId="0" applyFill="0" applyBorder="0" applyAlignment="0" applyProtection="0"/>
    <xf numFmtId="181" fontId="30" fillId="0" borderId="0" applyFill="0" applyBorder="0" applyAlignment="0" applyProtection="0"/>
    <xf numFmtId="181" fontId="31" fillId="0" borderId="0" applyFill="0" applyBorder="0" applyAlignment="0" applyProtection="0"/>
    <xf numFmtId="181" fontId="32" fillId="0" borderId="0" applyFill="0" applyBorder="0" applyAlignment="0" applyProtection="0"/>
    <xf numFmtId="2" fontId="2" fillId="0" borderId="0" applyFill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Border="0" applyProtection="0">
      <alignment horizontal="center"/>
    </xf>
    <xf numFmtId="0" fontId="34" fillId="0" borderId="0" applyBorder="0" applyProtection="0">
      <alignment horizontal="center"/>
    </xf>
    <xf numFmtId="0" fontId="35" fillId="0" borderId="0" applyBorder="0" applyProtection="0">
      <alignment horizontal="center"/>
    </xf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4" fillId="0" borderId="0" applyNumberFormat="0" applyBorder="0" applyProtection="0">
      <alignment horizontal="center"/>
    </xf>
    <xf numFmtId="0" fontId="39" fillId="0" borderId="0">
      <alignment vertical="top"/>
    </xf>
    <xf numFmtId="0" fontId="34" fillId="0" borderId="0" applyNumberFormat="0" applyBorder="0" applyProtection="0">
      <alignment horizontal="center" textRotation="90"/>
    </xf>
    <xf numFmtId="0" fontId="34" fillId="0" borderId="0" applyBorder="0" applyProtection="0">
      <alignment horizontal="center" textRotation="90"/>
    </xf>
    <xf numFmtId="0" fontId="35" fillId="0" borderId="0" applyBorder="0" applyProtection="0">
      <alignment horizontal="center" textRotation="90"/>
    </xf>
    <xf numFmtId="166" fontId="40" fillId="0" borderId="0">
      <alignment vertical="top"/>
    </xf>
    <xf numFmtId="172" fontId="41" fillId="0" borderId="0"/>
    <xf numFmtId="0" fontId="42" fillId="0" borderId="0" applyNumberFormat="0" applyFill="0" applyBorder="0" applyAlignment="0" applyProtection="0"/>
    <xf numFmtId="0" fontId="43" fillId="9" borderId="7" applyNumberFormat="0" applyAlignment="0" applyProtection="0"/>
    <xf numFmtId="166" fontId="14" fillId="0" borderId="0">
      <alignment vertical="top"/>
    </xf>
    <xf numFmtId="166" fontId="14" fillId="4" borderId="0">
      <alignment vertical="top"/>
    </xf>
    <xf numFmtId="182" fontId="14" fillId="5" borderId="0">
      <alignment vertical="top"/>
    </xf>
    <xf numFmtId="167" fontId="14" fillId="0" borderId="0">
      <alignment vertical="top"/>
    </xf>
    <xf numFmtId="0" fontId="44" fillId="0" borderId="12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19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/>
    <xf numFmtId="0" fontId="12" fillId="0" borderId="0"/>
    <xf numFmtId="0" fontId="2" fillId="24" borderId="13" applyNumberFormat="0" applyAlignment="0" applyProtection="0"/>
    <xf numFmtId="183" fontId="2" fillId="0" borderId="0" applyFill="0" applyBorder="0" applyAlignment="0" applyProtection="0"/>
    <xf numFmtId="184" fontId="2" fillId="0" borderId="0" applyFill="0" applyBorder="0" applyAlignment="0" applyProtection="0"/>
    <xf numFmtId="0" fontId="47" fillId="4" borderId="14" applyNumberFormat="0" applyAlignment="0" applyProtection="0"/>
    <xf numFmtId="0" fontId="48" fillId="0" borderId="0" applyNumberFormat="0">
      <alignment horizontal="left"/>
    </xf>
    <xf numFmtId="0" fontId="49" fillId="0" borderId="0" applyNumberFormat="0" applyBorder="0" applyProtection="0"/>
    <xf numFmtId="0" fontId="49" fillId="0" borderId="0" applyBorder="0" applyProtection="0"/>
    <xf numFmtId="0" fontId="50" fillId="0" borderId="0" applyBorder="0" applyProtection="0"/>
    <xf numFmtId="185" fontId="49" fillId="0" borderId="0" applyBorder="0" applyProtection="0"/>
    <xf numFmtId="186" fontId="49" fillId="0" borderId="0" applyBorder="0" applyProtection="0"/>
    <xf numFmtId="185" fontId="50" fillId="0" borderId="0" applyBorder="0" applyProtection="0"/>
    <xf numFmtId="0" fontId="51" fillId="23" borderId="14" applyNumberFormat="0" applyProtection="0">
      <alignment vertical="center"/>
    </xf>
    <xf numFmtId="0" fontId="52" fillId="23" borderId="14" applyNumberFormat="0" applyProtection="0">
      <alignment vertical="center"/>
    </xf>
    <xf numFmtId="0" fontId="51" fillId="23" borderId="14" applyNumberFormat="0" applyProtection="0">
      <alignment horizontal="left" vertical="center" indent="1"/>
    </xf>
    <xf numFmtId="0" fontId="51" fillId="23" borderId="14" applyNumberFormat="0" applyProtection="0">
      <alignment horizontal="left" vertical="center" indent="1"/>
    </xf>
    <xf numFmtId="0" fontId="8" fillId="6" borderId="14" applyNumberFormat="0" applyProtection="0">
      <alignment horizontal="left" vertical="center" indent="1"/>
    </xf>
    <xf numFmtId="0" fontId="51" fillId="7" borderId="14" applyNumberFormat="0" applyProtection="0">
      <alignment horizontal="right" vertical="center"/>
    </xf>
    <xf numFmtId="0" fontId="51" fillId="11" borderId="14" applyNumberFormat="0" applyProtection="0">
      <alignment horizontal="right" vertical="center"/>
    </xf>
    <xf numFmtId="0" fontId="51" fillId="19" borderId="14" applyNumberFormat="0" applyProtection="0">
      <alignment horizontal="right" vertical="center"/>
    </xf>
    <xf numFmtId="0" fontId="51" fillId="13" borderId="14" applyNumberFormat="0" applyProtection="0">
      <alignment horizontal="right" vertical="center"/>
    </xf>
    <xf numFmtId="0" fontId="51" fillId="17" borderId="14" applyNumberFormat="0" applyProtection="0">
      <alignment horizontal="right" vertical="center"/>
    </xf>
    <xf numFmtId="0" fontId="51" fillId="21" borderId="14" applyNumberFormat="0" applyProtection="0">
      <alignment horizontal="right" vertical="center"/>
    </xf>
    <xf numFmtId="0" fontId="51" fillId="20" borderId="14" applyNumberFormat="0" applyProtection="0">
      <alignment horizontal="right" vertical="center"/>
    </xf>
    <xf numFmtId="0" fontId="51" fillId="25" borderId="14" applyNumberFormat="0" applyProtection="0">
      <alignment horizontal="right" vertical="center"/>
    </xf>
    <xf numFmtId="0" fontId="51" fillId="12" borderId="14" applyNumberFormat="0" applyProtection="0">
      <alignment horizontal="right" vertical="center"/>
    </xf>
    <xf numFmtId="0" fontId="53" fillId="26" borderId="14" applyNumberFormat="0" applyProtection="0">
      <alignment horizontal="left" vertical="center" indent="1"/>
    </xf>
    <xf numFmtId="0" fontId="51" fillId="27" borderId="15" applyNumberFormat="0" applyProtection="0">
      <alignment horizontal="left" vertical="center" indent="1"/>
    </xf>
    <xf numFmtId="0" fontId="54" fillId="28" borderId="0" applyNumberFormat="0" applyProtection="0">
      <alignment horizontal="left" vertical="center" indent="1"/>
    </xf>
    <xf numFmtId="0" fontId="8" fillId="6" borderId="14" applyNumberFormat="0" applyProtection="0">
      <alignment horizontal="left" vertical="center" indent="1"/>
    </xf>
    <xf numFmtId="0" fontId="55" fillId="27" borderId="14" applyNumberFormat="0" applyProtection="0">
      <alignment horizontal="left" vertical="center" indent="1"/>
    </xf>
    <xf numFmtId="0" fontId="55" fillId="29" borderId="14" applyNumberFormat="0" applyProtection="0">
      <alignment horizontal="left" vertical="center" indent="1"/>
    </xf>
    <xf numFmtId="0" fontId="8" fillId="29" borderId="14" applyNumberFormat="0" applyProtection="0">
      <alignment horizontal="left" vertical="center" indent="1"/>
    </xf>
    <xf numFmtId="0" fontId="8" fillId="29" borderId="14" applyNumberFormat="0" applyProtection="0">
      <alignment horizontal="left" vertical="center" indent="1"/>
    </xf>
    <xf numFmtId="0" fontId="8" fillId="22" borderId="14" applyNumberFormat="0" applyProtection="0">
      <alignment horizontal="left" vertical="center" indent="1"/>
    </xf>
    <xf numFmtId="0" fontId="8" fillId="22" borderId="14" applyNumberFormat="0" applyProtection="0">
      <alignment horizontal="left" vertical="center" indent="1"/>
    </xf>
    <xf numFmtId="0" fontId="8" fillId="4" borderId="14" applyNumberFormat="0" applyProtection="0">
      <alignment horizontal="left" vertical="center" indent="1"/>
    </xf>
    <xf numFmtId="0" fontId="8" fillId="4" borderId="14" applyNumberFormat="0" applyProtection="0">
      <alignment horizontal="left" vertical="center" indent="1"/>
    </xf>
    <xf numFmtId="0" fontId="8" fillId="6" borderId="14" applyNumberFormat="0" applyProtection="0">
      <alignment horizontal="left" vertical="center" indent="1"/>
    </xf>
    <xf numFmtId="0" fontId="8" fillId="6" borderId="14" applyNumberFormat="0" applyProtection="0">
      <alignment horizontal="left" vertical="center" indent="1"/>
    </xf>
    <xf numFmtId="0" fontId="19" fillId="0" borderId="0"/>
    <xf numFmtId="0" fontId="51" fillId="24" borderId="14" applyNumberFormat="0" applyProtection="0">
      <alignment vertical="center"/>
    </xf>
    <xf numFmtId="0" fontId="52" fillId="24" borderId="14" applyNumberFormat="0" applyProtection="0">
      <alignment vertical="center"/>
    </xf>
    <xf numFmtId="0" fontId="51" fillId="24" borderId="14" applyNumberFormat="0" applyProtection="0">
      <alignment horizontal="left" vertical="center" indent="1"/>
    </xf>
    <xf numFmtId="0" fontId="51" fillId="24" borderId="14" applyNumberFormat="0" applyProtection="0">
      <alignment horizontal="left" vertical="center" indent="1"/>
    </xf>
    <xf numFmtId="0" fontId="51" fillId="27" borderId="14" applyNumberFormat="0" applyProtection="0">
      <alignment horizontal="right" vertical="center"/>
    </xf>
    <xf numFmtId="0" fontId="52" fillId="27" borderId="14" applyNumberFormat="0" applyProtection="0">
      <alignment horizontal="right" vertical="center"/>
    </xf>
    <xf numFmtId="0" fontId="8" fillId="6" borderId="14" applyNumberFormat="0" applyProtection="0">
      <alignment horizontal="left" vertical="center" indent="1"/>
    </xf>
    <xf numFmtId="0" fontId="8" fillId="6" borderId="14" applyNumberFormat="0" applyProtection="0">
      <alignment horizontal="left" vertical="center" indent="1"/>
    </xf>
    <xf numFmtId="0" fontId="56" fillId="0" borderId="0"/>
    <xf numFmtId="0" fontId="57" fillId="27" borderId="14" applyNumberFormat="0" applyProtection="0">
      <alignment horizontal="right" vertical="center"/>
    </xf>
    <xf numFmtId="0" fontId="12" fillId="0" borderId="0"/>
    <xf numFmtId="166" fontId="58" fillId="30" borderId="0">
      <alignment horizontal="right" vertical="top"/>
    </xf>
    <xf numFmtId="0" fontId="59" fillId="0" borderId="0" applyNumberFormat="0" applyFill="0" applyBorder="0" applyAlignment="0" applyProtection="0"/>
    <xf numFmtId="0" fontId="60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2" fontId="19" fillId="0" borderId="6">
      <protection locked="0"/>
    </xf>
    <xf numFmtId="0" fontId="43" fillId="9" borderId="7" applyNumberFormat="0" applyAlignment="0" applyProtection="0"/>
    <xf numFmtId="0" fontId="43" fillId="9" borderId="7" applyNumberForma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7" fillId="4" borderId="14" applyNumberFormat="0" applyAlignment="0" applyProtection="0"/>
    <xf numFmtId="0" fontId="47" fillId="4" borderId="14" applyNumberForma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21" fillId="4" borderId="7" applyNumberFormat="0" applyAlignment="0" applyProtection="0"/>
    <xf numFmtId="0" fontId="21" fillId="4" borderId="7" applyNumberForma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2" fillId="0" borderId="0" applyFill="0" applyBorder="0" applyAlignment="0" applyProtection="0"/>
    <xf numFmtId="187" fontId="2" fillId="0" borderId="0" applyFill="0" applyBorder="0" applyAlignment="0" applyProtection="0"/>
    <xf numFmtId="187" fontId="2" fillId="0" borderId="0" applyFill="0" applyBorder="0" applyAlignment="0" applyProtection="0"/>
    <xf numFmtId="0" fontId="36" fillId="0" borderId="9" applyNumberFormat="0" applyFill="0" applyAlignment="0" applyProtection="0"/>
    <xf numFmtId="0" fontId="36" fillId="0" borderId="17" applyNumberForma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18" applyNumberForma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19" applyNumberForma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Border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Border="0">
      <alignment horizontal="center" vertical="center" wrapText="1"/>
    </xf>
    <xf numFmtId="172" fontId="23" fillId="8" borderId="6"/>
    <xf numFmtId="4" fontId="67" fillId="23" borderId="0" applyBorder="0">
      <alignment horizontal="right"/>
    </xf>
    <xf numFmtId="49" fontId="68" fillId="0" borderId="0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3" fontId="23" fillId="0" borderId="0" applyBorder="0">
      <alignment vertical="center"/>
    </xf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22" fillId="22" borderId="8" applyNumberFormat="0" applyAlignment="0" applyProtection="0"/>
    <xf numFmtId="0" fontId="22" fillId="22" borderId="8" applyNumberForma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65" fillId="0" borderId="0">
      <alignment horizontal="center" vertical="top" wrapText="1"/>
    </xf>
    <xf numFmtId="0" fontId="69" fillId="0" borderId="0">
      <alignment horizontal="center" vertical="center" wrapText="1"/>
    </xf>
    <xf numFmtId="188" fontId="70" fillId="5" borderId="1">
      <alignment wrapText="1"/>
    </xf>
    <xf numFmtId="0" fontId="59" fillId="0" borderId="0" applyNumberFormat="0" applyFill="0" applyBorder="0" applyAlignment="0" applyProtection="0"/>
    <xf numFmtId="0" fontId="71" fillId="0" borderId="0" applyNumberFormat="0" applyBorder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49" fontId="67" fillId="0" borderId="0" applyBorder="0">
      <alignment vertical="top"/>
    </xf>
    <xf numFmtId="0" fontId="2" fillId="0" borderId="0"/>
    <xf numFmtId="0" fontId="55" fillId="0" borderId="0"/>
    <xf numFmtId="49" fontId="67" fillId="0" borderId="0" applyBorder="0">
      <alignment vertical="top"/>
    </xf>
    <xf numFmtId="0" fontId="12" fillId="0" borderId="0">
      <alignment vertical="center"/>
    </xf>
    <xf numFmtId="0" fontId="72" fillId="0" borderId="0"/>
    <xf numFmtId="0" fontId="73" fillId="0" borderId="0"/>
    <xf numFmtId="0" fontId="2" fillId="0" borderId="0" applyBorder="0" applyProtection="0"/>
    <xf numFmtId="0" fontId="12" fillId="0" borderId="0">
      <alignment vertical="center"/>
    </xf>
    <xf numFmtId="0" fontId="7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2" fillId="0" borderId="0">
      <alignment vertical="center"/>
    </xf>
    <xf numFmtId="0" fontId="2" fillId="0" borderId="0"/>
    <xf numFmtId="0" fontId="2" fillId="0" borderId="0"/>
    <xf numFmtId="0" fontId="2" fillId="0" borderId="0"/>
    <xf numFmtId="0" fontId="8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0" borderId="0"/>
    <xf numFmtId="0" fontId="72" fillId="0" borderId="0"/>
    <xf numFmtId="0" fontId="2" fillId="0" borderId="0"/>
    <xf numFmtId="0" fontId="19" fillId="0" borderId="0"/>
    <xf numFmtId="0" fontId="55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55" fillId="0" borderId="0" applyBorder="0" applyProtection="0"/>
    <xf numFmtId="0" fontId="76" fillId="0" borderId="0" applyBorder="0" applyProtection="0"/>
    <xf numFmtId="0" fontId="2" fillId="0" borderId="0"/>
    <xf numFmtId="0" fontId="2" fillId="0" borderId="0"/>
    <xf numFmtId="0" fontId="2" fillId="0" borderId="0"/>
    <xf numFmtId="49" fontId="67" fillId="0" borderId="0" applyBorder="0">
      <alignment vertical="top"/>
    </xf>
    <xf numFmtId="0" fontId="2" fillId="0" borderId="0"/>
    <xf numFmtId="0" fontId="77" fillId="0" borderId="0"/>
    <xf numFmtId="0" fontId="2" fillId="0" borderId="0"/>
    <xf numFmtId="0" fontId="19" fillId="0" borderId="0"/>
    <xf numFmtId="0" fontId="74" fillId="0" borderId="0" applyNumberFormat="0" applyBorder="0" applyProtection="0"/>
    <xf numFmtId="0" fontId="74" fillId="0" borderId="0" applyNumberFormat="0" applyBorder="0" applyProtection="0"/>
    <xf numFmtId="0" fontId="78" fillId="0" borderId="0"/>
    <xf numFmtId="0" fontId="2" fillId="0" borderId="0"/>
    <xf numFmtId="0" fontId="2" fillId="0" borderId="0"/>
    <xf numFmtId="49" fontId="67" fillId="0" borderId="0" applyBorder="0">
      <alignment vertical="top"/>
    </xf>
    <xf numFmtId="0" fontId="79" fillId="0" borderId="0"/>
    <xf numFmtId="0" fontId="12" fillId="0" borderId="0">
      <alignment vertical="center"/>
    </xf>
    <xf numFmtId="0" fontId="80" fillId="0" borderId="0"/>
    <xf numFmtId="49" fontId="67" fillId="0" borderId="0" applyBorder="0">
      <alignment vertical="top"/>
    </xf>
    <xf numFmtId="49" fontId="67" fillId="0" borderId="0" applyBorder="0">
      <alignment vertical="top"/>
    </xf>
    <xf numFmtId="0" fontId="2" fillId="0" borderId="0"/>
    <xf numFmtId="0" fontId="79" fillId="0" borderId="0"/>
    <xf numFmtId="49" fontId="67" fillId="0" borderId="0" applyBorder="0">
      <alignment vertical="top"/>
    </xf>
    <xf numFmtId="0" fontId="2" fillId="0" borderId="0"/>
    <xf numFmtId="49" fontId="67" fillId="0" borderId="0" applyBorder="0">
      <alignment vertical="top"/>
    </xf>
    <xf numFmtId="0" fontId="2" fillId="0" borderId="0"/>
    <xf numFmtId="0" fontId="20" fillId="7" borderId="0" applyNumberFormat="0" applyBorder="0" applyAlignment="0" applyProtection="0"/>
    <xf numFmtId="0" fontId="20" fillId="7" borderId="0" applyNumberFormat="0" applyBorder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ill="0" applyBorder="0" applyProtection="0">
      <alignment horizontal="center" vertical="center" wrapText="1"/>
    </xf>
    <xf numFmtId="0" fontId="2" fillId="0" borderId="0" applyNumberFormat="0" applyFill="0" applyBorder="0" applyProtection="0">
      <alignment horizontal="justify" vertical="center" wrapText="1"/>
    </xf>
    <xf numFmtId="0" fontId="81" fillId="23" borderId="0" applyNumberFormat="0" applyBorder="0" applyAlignment="0">
      <protection locked="0"/>
    </xf>
    <xf numFmtId="0" fontId="26" fillId="0" borderId="0" applyNumberFormat="0" applyFill="0" applyBorder="0" applyAlignment="0" applyProtection="0"/>
    <xf numFmtId="0" fontId="26" fillId="0" borderId="0" applyNumberFormat="0" applyBorder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55" fillId="24" borderId="13" applyNumberForma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44" fillId="0" borderId="12" applyNumberFormat="0" applyFill="0" applyAlignment="0" applyProtection="0"/>
    <xf numFmtId="0" fontId="44" fillId="0" borderId="12" applyNumberForma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74" fillId="0" borderId="0" applyNumberFormat="0" applyBorder="0" applyProtection="0"/>
    <xf numFmtId="0" fontId="74" fillId="0" borderId="0" applyNumberFormat="0" applyBorder="0" applyProtection="0"/>
    <xf numFmtId="166" fontId="13" fillId="0" borderId="0">
      <alignment vertical="top"/>
    </xf>
    <xf numFmtId="0" fontId="12" fillId="0" borderId="0"/>
    <xf numFmtId="181" fontId="46" fillId="0" borderId="0" applyFill="0" applyBorder="0" applyAlignment="0" applyProtection="0"/>
    <xf numFmtId="181" fontId="46" fillId="0" borderId="0" applyFill="0" applyBorder="0" applyAlignment="0" applyProtection="0"/>
    <xf numFmtId="181" fontId="46" fillId="0" borderId="0" applyFill="0" applyBorder="0" applyAlignment="0" applyProtection="0"/>
    <xf numFmtId="181" fontId="46" fillId="0" borderId="0" applyFill="0" applyBorder="0" applyAlignment="0" applyProtection="0"/>
    <xf numFmtId="181" fontId="46" fillId="0" borderId="0" applyFill="0" applyBorder="0" applyAlignment="0" applyProtection="0"/>
    <xf numFmtId="181" fontId="46" fillId="0" borderId="0" applyFill="0" applyBorder="0" applyAlignment="0" applyProtection="0"/>
    <xf numFmtId="181" fontId="46" fillId="0" borderId="0" applyFill="0" applyBorder="0" applyAlignment="0" applyProtection="0"/>
    <xf numFmtId="181" fontId="46" fillId="0" borderId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189" fontId="2" fillId="0" borderId="0" applyFill="0" applyBorder="0" applyAlignment="0" applyProtection="0"/>
    <xf numFmtId="190" fontId="2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4" fontId="67" fillId="5" borderId="0" applyBorder="0">
      <alignment horizontal="right"/>
    </xf>
    <xf numFmtId="4" fontId="67" fillId="5" borderId="0" applyBorder="0">
      <alignment horizontal="right"/>
    </xf>
    <xf numFmtId="4" fontId="67" fillId="5" borderId="0" applyBorder="0">
      <alignment horizontal="right"/>
    </xf>
    <xf numFmtId="4" fontId="67" fillId="9" borderId="0" applyBorder="0">
      <alignment horizontal="right"/>
    </xf>
    <xf numFmtId="4" fontId="2" fillId="5" borderId="0" applyBorder="0">
      <alignment horizontal="right"/>
    </xf>
    <xf numFmtId="0" fontId="33" fillId="5" borderId="0" applyNumberFormat="0" applyBorder="0" applyAlignment="0" applyProtection="0"/>
    <xf numFmtId="0" fontId="33" fillId="5" borderId="0" applyNumberFormat="0" applyBorder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192" fontId="2" fillId="0" borderId="0" applyFill="0" applyBorder="0" applyProtection="0">
      <alignment horizontal="center" vertical="center"/>
    </xf>
    <xf numFmtId="193" fontId="15" fillId="0" borderId="0">
      <protection locked="0"/>
    </xf>
    <xf numFmtId="0" fontId="19" fillId="0" borderId="0" applyBorder="0">
      <alignment horizontal="center" vertical="center" wrapText="1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20" fillId="7" borderId="0" applyNumberFormat="0" applyBorder="0" applyAlignment="0" applyProtection="0"/>
    <xf numFmtId="0" fontId="33" fillId="5" borderId="0" applyNumberFormat="0" applyBorder="0" applyAlignment="0" applyProtection="0"/>
    <xf numFmtId="0" fontId="19" fillId="0" borderId="0"/>
    <xf numFmtId="0" fontId="2" fillId="24" borderId="13" applyNumberFormat="0" applyAlignment="0" applyProtection="0"/>
    <xf numFmtId="0" fontId="2" fillId="24" borderId="13" applyNumberFormat="0" applyAlignment="0" applyProtection="0"/>
    <xf numFmtId="0" fontId="19" fillId="0" borderId="0"/>
    <xf numFmtId="0" fontId="2" fillId="0" borderId="0"/>
    <xf numFmtId="0" fontId="44" fillId="0" borderId="12" applyNumberFormat="0" applyFill="0" applyAlignment="0" applyProtection="0"/>
    <xf numFmtId="0" fontId="22" fillId="22" borderId="8" applyNumberFormat="0" applyAlignment="0" applyProtection="0"/>
    <xf numFmtId="0" fontId="61" fillId="0" borderId="0" applyNumberFormat="0" applyFill="0" applyBorder="0" applyAlignment="0" applyProtection="0"/>
    <xf numFmtId="0" fontId="8" fillId="0" borderId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3" fillId="0" borderId="0" xfId="0" applyFont="1" applyFill="1"/>
    <xf numFmtId="0" fontId="5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7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5" fillId="0" borderId="21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3" fontId="3" fillId="0" borderId="23" xfId="0" applyNumberFormat="1" applyFont="1" applyFill="1" applyBorder="1"/>
    <xf numFmtId="3" fontId="3" fillId="0" borderId="23" xfId="0" applyNumberFormat="1" applyFont="1" applyFill="1" applyBorder="1" applyAlignment="1">
      <alignment horizontal="right" vertical="center"/>
    </xf>
    <xf numFmtId="0" fontId="3" fillId="0" borderId="20" xfId="0" applyFont="1" applyFill="1" applyBorder="1"/>
    <xf numFmtId="0" fontId="5" fillId="31" borderId="21" xfId="0" applyFont="1" applyFill="1" applyBorder="1" applyAlignment="1">
      <alignment wrapText="1"/>
    </xf>
    <xf numFmtId="3" fontId="3" fillId="31" borderId="22" xfId="0" applyNumberFormat="1" applyFont="1" applyFill="1" applyBorder="1"/>
    <xf numFmtId="3" fontId="3" fillId="31" borderId="22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wrapText="1"/>
    </xf>
    <xf numFmtId="3" fontId="3" fillId="0" borderId="20" xfId="0" applyNumberFormat="1" applyFont="1" applyFill="1" applyBorder="1"/>
    <xf numFmtId="3" fontId="3" fillId="0" borderId="20" xfId="0" applyNumberFormat="1" applyFont="1" applyFill="1" applyBorder="1" applyAlignment="1">
      <alignment horizontal="right" vertical="center"/>
    </xf>
    <xf numFmtId="0" fontId="5" fillId="31" borderId="20" xfId="0" applyFont="1" applyFill="1" applyBorder="1" applyAlignment="1">
      <alignment wrapText="1"/>
    </xf>
    <xf numFmtId="3" fontId="3" fillId="31" borderId="20" xfId="0" applyNumberFormat="1" applyFont="1" applyFill="1" applyBorder="1"/>
    <xf numFmtId="3" fontId="3" fillId="31" borderId="20" xfId="0" applyNumberFormat="1" applyFont="1" applyFill="1" applyBorder="1" applyAlignment="1">
      <alignment horizontal="right" vertical="center"/>
    </xf>
    <xf numFmtId="0" fontId="5" fillId="31" borderId="4" xfId="0" applyFont="1" applyFill="1" applyBorder="1" applyAlignment="1">
      <alignment wrapText="1"/>
    </xf>
    <xf numFmtId="3" fontId="3" fillId="31" borderId="23" xfId="0" applyNumberFormat="1" applyFont="1" applyFill="1" applyBorder="1"/>
    <xf numFmtId="3" fontId="3" fillId="31" borderId="23" xfId="0" applyNumberFormat="1" applyFont="1" applyFill="1" applyBorder="1" applyAlignment="1">
      <alignment horizontal="right" vertical="center"/>
    </xf>
    <xf numFmtId="0" fontId="5" fillId="31" borderId="0" xfId="0" applyFont="1" applyFill="1" applyBorder="1" applyAlignment="1">
      <alignment wrapText="1"/>
    </xf>
    <xf numFmtId="3" fontId="3" fillId="31" borderId="24" xfId="0" applyNumberFormat="1" applyFont="1" applyFill="1" applyBorder="1"/>
    <xf numFmtId="3" fontId="3" fillId="31" borderId="24" xfId="0" applyNumberFormat="1" applyFont="1" applyFill="1" applyBorder="1" applyAlignment="1">
      <alignment horizontal="right" vertical="center"/>
    </xf>
    <xf numFmtId="0" fontId="5" fillId="31" borderId="2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/>
    <xf numFmtId="0" fontId="5" fillId="31" borderId="20" xfId="0" applyFont="1" applyFill="1" applyBorder="1" applyAlignment="1">
      <alignment horizontal="center"/>
    </xf>
    <xf numFmtId="0" fontId="5" fillId="31" borderId="24" xfId="0" applyFont="1" applyFill="1" applyBorder="1" applyAlignment="1">
      <alignment horizontal="center"/>
    </xf>
    <xf numFmtId="0" fontId="5" fillId="31" borderId="2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3" fontId="3" fillId="31" borderId="24" xfId="0" applyNumberFormat="1" applyFont="1" applyFill="1" applyBorder="1" applyAlignment="1">
      <alignment vertical="center"/>
    </xf>
    <xf numFmtId="3" fontId="3" fillId="32" borderId="24" xfId="0" applyNumberFormat="1" applyFont="1" applyFill="1" applyBorder="1" applyAlignment="1">
      <alignment horizontal="right" vertical="center"/>
    </xf>
    <xf numFmtId="3" fontId="3" fillId="31" borderId="1" xfId="0" applyNumberFormat="1" applyFont="1" applyFill="1" applyBorder="1" applyAlignment="1">
      <alignment horizontal="right" vertical="center"/>
    </xf>
    <xf numFmtId="3" fontId="3" fillId="31" borderId="26" xfId="0" applyNumberFormat="1" applyFont="1" applyFill="1" applyBorder="1" applyAlignment="1">
      <alignment horizontal="right" vertical="center"/>
    </xf>
    <xf numFmtId="0" fontId="3" fillId="0" borderId="20" xfId="0" applyFont="1" applyBorder="1"/>
    <xf numFmtId="3" fontId="3" fillId="31" borderId="0" xfId="0" applyNumberFormat="1" applyFont="1" applyFill="1"/>
    <xf numFmtId="3" fontId="9" fillId="31" borderId="0" xfId="1" applyNumberFormat="1" applyFont="1" applyFill="1"/>
    <xf numFmtId="0" fontId="3" fillId="0" borderId="20" xfId="0" applyFont="1" applyBorder="1" applyAlignment="1">
      <alignment wrapText="1"/>
    </xf>
    <xf numFmtId="0" fontId="9" fillId="31" borderId="0" xfId="0" applyFont="1" applyFill="1" applyBorder="1" applyAlignment="1">
      <alignment wrapText="1"/>
    </xf>
    <xf numFmtId="3" fontId="10" fillId="31" borderId="24" xfId="0" applyNumberFormat="1" applyFont="1" applyFill="1" applyBorder="1"/>
    <xf numFmtId="3" fontId="10" fillId="31" borderId="24" xfId="0" applyNumberFormat="1" applyFont="1" applyFill="1" applyBorder="1" applyAlignment="1">
      <alignment horizontal="right" vertical="center"/>
    </xf>
    <xf numFmtId="3" fontId="3" fillId="31" borderId="28" xfId="0" applyNumberFormat="1" applyFont="1" applyFill="1" applyBorder="1"/>
    <xf numFmtId="3" fontId="10" fillId="31" borderId="28" xfId="0" applyNumberFormat="1" applyFont="1" applyFill="1" applyBorder="1" applyAlignment="1">
      <alignment horizontal="right" vertical="center"/>
    </xf>
    <xf numFmtId="0" fontId="5" fillId="31" borderId="20" xfId="0" applyFont="1" applyFill="1" applyBorder="1" applyAlignment="1">
      <alignment horizontal="left"/>
    </xf>
    <xf numFmtId="3" fontId="3" fillId="31" borderId="20" xfId="0" applyNumberFormat="1" applyFont="1" applyFill="1" applyBorder="1" applyAlignment="1">
      <alignment vertical="center"/>
    </xf>
    <xf numFmtId="0" fontId="5" fillId="31" borderId="1" xfId="0" applyFont="1" applyFill="1" applyBorder="1" applyAlignment="1">
      <alignment horizontal="center"/>
    </xf>
    <xf numFmtId="0" fontId="5" fillId="31" borderId="3" xfId="0" applyFont="1" applyFill="1" applyBorder="1" applyAlignment="1">
      <alignment wrapText="1"/>
    </xf>
    <xf numFmtId="3" fontId="3" fillId="31" borderId="1" xfId="0" applyNumberFormat="1" applyFont="1" applyFill="1" applyBorder="1"/>
    <xf numFmtId="0" fontId="11" fillId="0" borderId="27" xfId="0" applyFont="1" applyBorder="1"/>
    <xf numFmtId="3" fontId="6" fillId="0" borderId="25" xfId="0" applyNumberFormat="1" applyFont="1" applyFill="1" applyBorder="1"/>
    <xf numFmtId="3" fontId="6" fillId="0" borderId="23" xfId="0" applyNumberFormat="1" applyFont="1" applyFill="1" applyBorder="1"/>
    <xf numFmtId="3" fontId="6" fillId="0" borderId="23" xfId="0" applyNumberFormat="1" applyFont="1" applyFill="1" applyBorder="1" applyAlignment="1">
      <alignment horizontal="right" vertical="center"/>
    </xf>
    <xf numFmtId="3" fontId="3" fillId="0" borderId="20" xfId="0" applyNumberFormat="1" applyFont="1" applyBorder="1"/>
    <xf numFmtId="0" fontId="5" fillId="0" borderId="22" xfId="0" applyFont="1" applyFill="1" applyBorder="1" applyAlignment="1">
      <alignment horizontal="center"/>
    </xf>
    <xf numFmtId="3" fontId="3" fillId="0" borderId="22" xfId="0" applyNumberFormat="1" applyFont="1" applyFill="1" applyBorder="1"/>
    <xf numFmtId="3" fontId="3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3" fontId="3" fillId="0" borderId="20" xfId="1452" applyNumberFormat="1" applyFont="1" applyFill="1" applyBorder="1"/>
    <xf numFmtId="3" fontId="3" fillId="0" borderId="0" xfId="0" applyNumberFormat="1" applyFont="1"/>
    <xf numFmtId="3" fontId="3" fillId="0" borderId="20" xfId="0" applyNumberFormat="1" applyFont="1" applyBorder="1" applyAlignment="1">
      <alignment horizontal="right"/>
    </xf>
  </cellXfs>
  <cellStyles count="1453">
    <cellStyle name=" 1" xfId="3"/>
    <cellStyle name="%" xfId="4"/>
    <cellStyle name="%_Inputs" xfId="5"/>
    <cellStyle name="%_Inputs (const)" xfId="6"/>
    <cellStyle name="%_Inputs Co" xfId="7"/>
    <cellStyle name="_Model_RAB Мой" xfId="8"/>
    <cellStyle name="_Model_RAB Мой_46EE.2011(v1.0)" xfId="9"/>
    <cellStyle name="_Model_RAB Мой_BALANCE.WARM.2011YEAR.NEW.UPDATE.SCHEME" xfId="10"/>
    <cellStyle name="_Model_RAB Мой_NADB.JNVLS.APTEKA.2011(v1.3.3)" xfId="11"/>
    <cellStyle name="_Model_RAB Мой_NADB.JNVLS.APTEKA.2011(v1.3.4)" xfId="12"/>
    <cellStyle name="_Model_RAB Мой_PREDEL.JKH.UTV.2011(v1.0.1)" xfId="13"/>
    <cellStyle name="_Model_RAB Мой_UPDATE.46EE.2011.TO.1.1" xfId="14"/>
    <cellStyle name="_Model_RAB Мой_UPDATE.BALANCE.WARM.2011YEAR.TO.1.1" xfId="15"/>
    <cellStyle name="_Model_RAB_MRSK_svod" xfId="16"/>
    <cellStyle name="_Model_RAB_MRSK_svod_46EE.2011(v1.0)" xfId="17"/>
    <cellStyle name="_Model_RAB_MRSK_svod_BALANCE.WARM.2011YEAR.NEW.UPDATE.SCHEME" xfId="18"/>
    <cellStyle name="_Model_RAB_MRSK_svod_NADB.JNVLS.APTEKA.2011(v1.3.3)" xfId="19"/>
    <cellStyle name="_Model_RAB_MRSK_svod_NADB.JNVLS.APTEKA.2011(v1.3.4)" xfId="20"/>
    <cellStyle name="_Model_RAB_MRSK_svod_PREDEL.JKH.UTV.2011(v1.0.1)" xfId="21"/>
    <cellStyle name="_Model_RAB_MRSK_svod_UPDATE.46EE.2011.TO.1.1" xfId="22"/>
    <cellStyle name="_Model_RAB_MRSK_svod_UPDATE.BALANCE.WARM.2011YEAR.TO.1.1" xfId="23"/>
    <cellStyle name="_ВО ОП ТЭС-ОТ- 2007" xfId="24"/>
    <cellStyle name="_ВФ ОАО ТЭС-ОТ- 2009" xfId="25"/>
    <cellStyle name="_выручка по присоединениям2" xfId="26"/>
    <cellStyle name="_Договор аренды ЯЭ с разбивкой" xfId="27"/>
    <cellStyle name="_Исходные данные для модели" xfId="28"/>
    <cellStyle name="_МОДЕЛЬ_1 (2)" xfId="29"/>
    <cellStyle name="_МОДЕЛЬ_1 (2)_46EE.2011(v1.0)" xfId="30"/>
    <cellStyle name="_МОДЕЛЬ_1 (2)_BALANCE.WARM.2011YEAR.NEW.UPDATE.SCHEME" xfId="31"/>
    <cellStyle name="_МОДЕЛЬ_1 (2)_NADB.JNVLS.APTEKA.2011(v1.3.3)" xfId="32"/>
    <cellStyle name="_МОДЕЛЬ_1 (2)_NADB.JNVLS.APTEKA.2011(v1.3.4)" xfId="33"/>
    <cellStyle name="_МОДЕЛЬ_1 (2)_PREDEL.JKH.UTV.2011(v1.0.1)" xfId="34"/>
    <cellStyle name="_МОДЕЛЬ_1 (2)_UPDATE.46EE.2011.TO.1.1" xfId="35"/>
    <cellStyle name="_МОДЕЛЬ_1 (2)_UPDATE.BALANCE.WARM.2011YEAR.TO.1.1" xfId="36"/>
    <cellStyle name="_НВВ 2009 постатейно свод по филиалам_09_02_09" xfId="37"/>
    <cellStyle name="_НВВ 2009 постатейно свод по филиалам_для Валентина" xfId="38"/>
    <cellStyle name="_Омск" xfId="39"/>
    <cellStyle name="_ОТ ИД 2009" xfId="40"/>
    <cellStyle name="_пр 5 тариф RAB" xfId="41"/>
    <cellStyle name="_пр 5 тариф RAB_46EE.2011(v1.0)" xfId="42"/>
    <cellStyle name="_пр 5 тариф RAB_BALANCE.WARM.2011YEAR.NEW.UPDATE.SCHEME" xfId="43"/>
    <cellStyle name="_пр 5 тариф RAB_NADB.JNVLS.APTEKA.2011(v1.3.3)" xfId="44"/>
    <cellStyle name="_пр 5 тариф RAB_NADB.JNVLS.APTEKA.2011(v1.3.4)" xfId="45"/>
    <cellStyle name="_пр 5 тариф RAB_PREDEL.JKH.UTV.2011(v1.0.1)" xfId="46"/>
    <cellStyle name="_пр 5 тариф RAB_UPDATE.46EE.2011.TO.1.1" xfId="47"/>
    <cellStyle name="_пр 5 тариф RAB_UPDATE.BALANCE.WARM.2011YEAR.TO.1.1" xfId="48"/>
    <cellStyle name="_Предожение _ДБП_2009 г ( согласованные БП)  (2)" xfId="49"/>
    <cellStyle name="_Приложение МТС-3-КС" xfId="50"/>
    <cellStyle name="_Приложение-МТС--2-1" xfId="51"/>
    <cellStyle name="_Расчет RAB_22072008" xfId="52"/>
    <cellStyle name="_Расчет RAB_22072008_46EE.2011(v1.0)" xfId="53"/>
    <cellStyle name="_Расчет RAB_22072008_BALANCE.WARM.2011YEAR.NEW.UPDATE.SCHEME" xfId="54"/>
    <cellStyle name="_Расчет RAB_22072008_NADB.JNVLS.APTEKA.2011(v1.3.3)" xfId="55"/>
    <cellStyle name="_Расчет RAB_22072008_NADB.JNVLS.APTEKA.2011(v1.3.4)" xfId="56"/>
    <cellStyle name="_Расчет RAB_22072008_PREDEL.JKH.UTV.2011(v1.0.1)" xfId="57"/>
    <cellStyle name="_Расчет RAB_22072008_UPDATE.46EE.2011.TO.1.1" xfId="58"/>
    <cellStyle name="_Расчет RAB_22072008_UPDATE.BALANCE.WARM.2011YEAR.TO.1.1" xfId="59"/>
    <cellStyle name="_Расчет RAB_Лен и МОЭСК_с 2010 года_14.04.2009_со сглаж_version 3.0_без ФСК" xfId="60"/>
    <cellStyle name="_Расчет RAB_Лен и МОЭСК_с 2010 года_14.04.2009_со сглаж_version 3.0_без ФСК_46EE.2011(v1.0)" xfId="61"/>
    <cellStyle name="_Расчет RAB_Лен и МОЭСК_с 2010 года_14.04.2009_со сглаж_version 3.0_без ФСК_BALANCE.WARM.2011YEAR.NEW.UPDATE.SCHEME" xfId="62"/>
    <cellStyle name="_Расчет RAB_Лен и МОЭСК_с 2010 года_14.04.2009_со сглаж_version 3.0_без ФСК_NADB.JNVLS.APTEKA.2011(v1.3.3)" xfId="63"/>
    <cellStyle name="_Расчет RAB_Лен и МОЭСК_с 2010 года_14.04.2009_со сглаж_version 3.0_без ФСК_NADB.JNVLS.APTEKA.2011(v1.3.4)" xfId="64"/>
    <cellStyle name="_Расчет RAB_Лен и МОЭСК_с 2010 года_14.04.2009_со сглаж_version 3.0_без ФСК_PREDEL.JKH.UTV.2011(v1.0.1)" xfId="65"/>
    <cellStyle name="_Расчет RAB_Лен и МОЭСК_с 2010 года_14.04.2009_со сглаж_version 3.0_без ФСК_UPDATE.46EE.2011.TO.1.1" xfId="66"/>
    <cellStyle name="_Расчет RAB_Лен и МОЭСК_с 2010 года_14.04.2009_со сглаж_version 3.0_без ФСК_UPDATE.BALANCE.WARM.2011YEAR.TO.1.1" xfId="67"/>
    <cellStyle name="_Свод по ИПР (2)" xfId="68"/>
    <cellStyle name="_таблицы для расчетов28-04-08_2006-2009_прибыль корр_по ИА" xfId="69"/>
    <cellStyle name="_таблицы для расчетов28-04-08_2006-2009с ИА" xfId="70"/>
    <cellStyle name="_Форма 6  РТК.xls(отчет по Адр пр. ЛО)" xfId="71"/>
    <cellStyle name="_Формат разбивки по МРСК_РСК" xfId="72"/>
    <cellStyle name="_Формат_для Согласования" xfId="73"/>
    <cellStyle name="_экон.форм-т ВО 1 с разбивкой" xfId="74"/>
    <cellStyle name="”€ќђќ‘ћ‚›‰" xfId="75"/>
    <cellStyle name="”€љ‘€ђћ‚ђќќ›‰" xfId="76"/>
    <cellStyle name="”ќђќ‘ћ‚›‰" xfId="77"/>
    <cellStyle name="”љ‘ђћ‚ђќќ›‰" xfId="78"/>
    <cellStyle name="„…ќ…†ќ›‰" xfId="79"/>
    <cellStyle name="€’ћѓћ‚›‰" xfId="80"/>
    <cellStyle name="‡ђѓћ‹ћ‚ћљ1" xfId="81"/>
    <cellStyle name="‡ђѓћ‹ћ‚ћљ2" xfId="82"/>
    <cellStyle name="’ћѓћ‚›‰" xfId="83"/>
    <cellStyle name="20% - Accent1" xfId="84"/>
    <cellStyle name="20% - Accent1 2" xfId="85"/>
    <cellStyle name="20% - Accent1_46EE.2011(v1.0)" xfId="86"/>
    <cellStyle name="20% - Accent2" xfId="87"/>
    <cellStyle name="20% - Accent2 2" xfId="88"/>
    <cellStyle name="20% - Accent2_46EE.2011(v1.0)" xfId="89"/>
    <cellStyle name="20% - Accent3" xfId="90"/>
    <cellStyle name="20% - Accent3 2" xfId="91"/>
    <cellStyle name="20% - Accent3_46EE.2011(v1.0)" xfId="92"/>
    <cellStyle name="20% - Accent4" xfId="93"/>
    <cellStyle name="20% - Accent4 2" xfId="94"/>
    <cellStyle name="20% - Accent4_46EE.2011(v1.0)" xfId="95"/>
    <cellStyle name="20% - Accent5" xfId="96"/>
    <cellStyle name="20% - Accent5 2" xfId="97"/>
    <cellStyle name="20% - Accent5_46EE.2011(v1.0)" xfId="98"/>
    <cellStyle name="20% - Accent6" xfId="99"/>
    <cellStyle name="20% - Accent6 2" xfId="100"/>
    <cellStyle name="20% - Accent6_46EE.2011(v1.0)" xfId="101"/>
    <cellStyle name="20% - Акцент1 10" xfId="102"/>
    <cellStyle name="20% - Акцент1 2" xfId="103"/>
    <cellStyle name="20% - Акцент1 2 2" xfId="104"/>
    <cellStyle name="20% - Акцент1 2 3" xfId="105"/>
    <cellStyle name="20% - Акцент1 2_46EE.2011(v1.0)" xfId="106"/>
    <cellStyle name="20% - Акцент1 3" xfId="107"/>
    <cellStyle name="20% - Акцент1 3 2" xfId="108"/>
    <cellStyle name="20% - Акцент1 3_46EE.2011(v1.0)" xfId="109"/>
    <cellStyle name="20% - Акцент1 4" xfId="110"/>
    <cellStyle name="20% - Акцент1 4 2" xfId="111"/>
    <cellStyle name="20% - Акцент1 4_46EE.2011(v1.0)" xfId="112"/>
    <cellStyle name="20% - Акцент1 5" xfId="113"/>
    <cellStyle name="20% - Акцент1 5 2" xfId="114"/>
    <cellStyle name="20% - Акцент1 5_46EE.2011(v1.0)" xfId="115"/>
    <cellStyle name="20% - Акцент1 6" xfId="116"/>
    <cellStyle name="20% - Акцент1 6 2" xfId="117"/>
    <cellStyle name="20% - Акцент1 6_46EE.2011(v1.0)" xfId="118"/>
    <cellStyle name="20% - Акцент1 7" xfId="119"/>
    <cellStyle name="20% - Акцент1 7 2" xfId="120"/>
    <cellStyle name="20% - Акцент1 7_46EE.2011(v1.0)" xfId="121"/>
    <cellStyle name="20% - Акцент1 8" xfId="122"/>
    <cellStyle name="20% - Акцент1 8 2" xfId="123"/>
    <cellStyle name="20% - Акцент1 8_46EE.2011(v1.0)" xfId="124"/>
    <cellStyle name="20% - Акцент1 9" xfId="125"/>
    <cellStyle name="20% - Акцент1 9 2" xfId="126"/>
    <cellStyle name="20% - Акцент1 9_46EE.2011(v1.0)" xfId="127"/>
    <cellStyle name="20% - Акцент2 10" xfId="128"/>
    <cellStyle name="20% - Акцент2 2" xfId="129"/>
    <cellStyle name="20% - Акцент2 2 2" xfId="130"/>
    <cellStyle name="20% - Акцент2 2 3" xfId="131"/>
    <cellStyle name="20% - Акцент2 2_46EE.2011(v1.0)" xfId="132"/>
    <cellStyle name="20% - Акцент2 3" xfId="133"/>
    <cellStyle name="20% - Акцент2 3 2" xfId="134"/>
    <cellStyle name="20% - Акцент2 3_46EE.2011(v1.0)" xfId="135"/>
    <cellStyle name="20% - Акцент2 4" xfId="136"/>
    <cellStyle name="20% - Акцент2 4 2" xfId="137"/>
    <cellStyle name="20% - Акцент2 4_46EE.2011(v1.0)" xfId="138"/>
    <cellStyle name="20% - Акцент2 5" xfId="139"/>
    <cellStyle name="20% - Акцент2 5 2" xfId="140"/>
    <cellStyle name="20% - Акцент2 5_46EE.2011(v1.0)" xfId="141"/>
    <cellStyle name="20% - Акцент2 6" xfId="142"/>
    <cellStyle name="20% - Акцент2 6 2" xfId="143"/>
    <cellStyle name="20% - Акцент2 6_46EE.2011(v1.0)" xfId="144"/>
    <cellStyle name="20% - Акцент2 7" xfId="145"/>
    <cellStyle name="20% - Акцент2 7 2" xfId="146"/>
    <cellStyle name="20% - Акцент2 7_46EE.2011(v1.0)" xfId="147"/>
    <cellStyle name="20% - Акцент2 8" xfId="148"/>
    <cellStyle name="20% - Акцент2 8 2" xfId="149"/>
    <cellStyle name="20% - Акцент2 8_46EE.2011(v1.0)" xfId="150"/>
    <cellStyle name="20% - Акцент2 9" xfId="151"/>
    <cellStyle name="20% - Акцент2 9 2" xfId="152"/>
    <cellStyle name="20% - Акцент2 9_46EE.2011(v1.0)" xfId="153"/>
    <cellStyle name="20% - Акцент3 10" xfId="154"/>
    <cellStyle name="20% - Акцент3 2" xfId="155"/>
    <cellStyle name="20% - Акцент3 2 2" xfId="156"/>
    <cellStyle name="20% - Акцент3 2 3" xfId="157"/>
    <cellStyle name="20% - Акцент3 2_46EE.2011(v1.0)" xfId="158"/>
    <cellStyle name="20% - Акцент3 3" xfId="159"/>
    <cellStyle name="20% - Акцент3 3 2" xfId="160"/>
    <cellStyle name="20% - Акцент3 3_46EE.2011(v1.0)" xfId="161"/>
    <cellStyle name="20% - Акцент3 4" xfId="162"/>
    <cellStyle name="20% - Акцент3 4 2" xfId="163"/>
    <cellStyle name="20% - Акцент3 4_46EE.2011(v1.0)" xfId="164"/>
    <cellStyle name="20% - Акцент3 5" xfId="165"/>
    <cellStyle name="20% - Акцент3 5 2" xfId="166"/>
    <cellStyle name="20% - Акцент3 5_46EE.2011(v1.0)" xfId="167"/>
    <cellStyle name="20% - Акцент3 6" xfId="168"/>
    <cellStyle name="20% - Акцент3 6 2" xfId="169"/>
    <cellStyle name="20% - Акцент3 6_46EE.2011(v1.0)" xfId="170"/>
    <cellStyle name="20% - Акцент3 7" xfId="171"/>
    <cellStyle name="20% - Акцент3 7 2" xfId="172"/>
    <cellStyle name="20% - Акцент3 7_46EE.2011(v1.0)" xfId="173"/>
    <cellStyle name="20% - Акцент3 8" xfId="174"/>
    <cellStyle name="20% - Акцент3 8 2" xfId="175"/>
    <cellStyle name="20% - Акцент3 8_46EE.2011(v1.0)" xfId="176"/>
    <cellStyle name="20% - Акцент3 9" xfId="177"/>
    <cellStyle name="20% - Акцент3 9 2" xfId="178"/>
    <cellStyle name="20% - Акцент3 9_46EE.2011(v1.0)" xfId="179"/>
    <cellStyle name="20% - Акцент4 10" xfId="180"/>
    <cellStyle name="20% - Акцент4 2" xfId="181"/>
    <cellStyle name="20% - Акцент4 2 2" xfId="182"/>
    <cellStyle name="20% - Акцент4 2 3" xfId="183"/>
    <cellStyle name="20% - Акцент4 2_46EE.2011(v1.0)" xfId="184"/>
    <cellStyle name="20% - Акцент4 3" xfId="185"/>
    <cellStyle name="20% - Акцент4 3 2" xfId="186"/>
    <cellStyle name="20% - Акцент4 3_46EE.2011(v1.0)" xfId="187"/>
    <cellStyle name="20% - Акцент4 4" xfId="188"/>
    <cellStyle name="20% - Акцент4 4 2" xfId="189"/>
    <cellStyle name="20% - Акцент4 4_46EE.2011(v1.0)" xfId="190"/>
    <cellStyle name="20% - Акцент4 5" xfId="191"/>
    <cellStyle name="20% - Акцент4 5 2" xfId="192"/>
    <cellStyle name="20% - Акцент4 5_46EE.2011(v1.0)" xfId="193"/>
    <cellStyle name="20% - Акцент4 6" xfId="194"/>
    <cellStyle name="20% - Акцент4 6 2" xfId="195"/>
    <cellStyle name="20% - Акцент4 6_46EE.2011(v1.0)" xfId="196"/>
    <cellStyle name="20% - Акцент4 7" xfId="197"/>
    <cellStyle name="20% - Акцент4 7 2" xfId="198"/>
    <cellStyle name="20% - Акцент4 7_46EE.2011(v1.0)" xfId="199"/>
    <cellStyle name="20% - Акцент4 8" xfId="200"/>
    <cellStyle name="20% - Акцент4 8 2" xfId="201"/>
    <cellStyle name="20% - Акцент4 8_46EE.2011(v1.0)" xfId="202"/>
    <cellStyle name="20% - Акцент4 9" xfId="203"/>
    <cellStyle name="20% - Акцент4 9 2" xfId="204"/>
    <cellStyle name="20% - Акцент4 9_46EE.2011(v1.0)" xfId="205"/>
    <cellStyle name="20% - Акцент5 10" xfId="206"/>
    <cellStyle name="20% - Акцент5 2" xfId="207"/>
    <cellStyle name="20% - Акцент5 2 2" xfId="208"/>
    <cellStyle name="20% - Акцент5 2 3" xfId="209"/>
    <cellStyle name="20% - Акцент5 2_46EE.2011(v1.0)" xfId="210"/>
    <cellStyle name="20% - Акцент5 3" xfId="211"/>
    <cellStyle name="20% - Акцент5 3 2" xfId="212"/>
    <cellStyle name="20% - Акцент5 3_46EE.2011(v1.0)" xfId="213"/>
    <cellStyle name="20% - Акцент5 4" xfId="214"/>
    <cellStyle name="20% - Акцент5 4 2" xfId="215"/>
    <cellStyle name="20% - Акцент5 4_46EE.2011(v1.0)" xfId="216"/>
    <cellStyle name="20% - Акцент5 5" xfId="217"/>
    <cellStyle name="20% - Акцент5 5 2" xfId="218"/>
    <cellStyle name="20% - Акцент5 5_46EE.2011(v1.0)" xfId="219"/>
    <cellStyle name="20% - Акцент5 6" xfId="220"/>
    <cellStyle name="20% - Акцент5 6 2" xfId="221"/>
    <cellStyle name="20% - Акцент5 6_46EE.2011(v1.0)" xfId="222"/>
    <cellStyle name="20% - Акцент5 7" xfId="223"/>
    <cellStyle name="20% - Акцент5 7 2" xfId="224"/>
    <cellStyle name="20% - Акцент5 7_46EE.2011(v1.0)" xfId="225"/>
    <cellStyle name="20% - Акцент5 8" xfId="226"/>
    <cellStyle name="20% - Акцент5 8 2" xfId="227"/>
    <cellStyle name="20% - Акцент5 8_46EE.2011(v1.0)" xfId="228"/>
    <cellStyle name="20% - Акцент5 9" xfId="229"/>
    <cellStyle name="20% - Акцент5 9 2" xfId="230"/>
    <cellStyle name="20% - Акцент5 9_46EE.2011(v1.0)" xfId="231"/>
    <cellStyle name="20% - Акцент6 10" xfId="232"/>
    <cellStyle name="20% - Акцент6 2" xfId="233"/>
    <cellStyle name="20% - Акцент6 2 2" xfId="234"/>
    <cellStyle name="20% - Акцент6 2 3" xfId="235"/>
    <cellStyle name="20% - Акцент6 2_46EE.2011(v1.0)" xfId="236"/>
    <cellStyle name="20% - Акцент6 3" xfId="237"/>
    <cellStyle name="20% - Акцент6 3 2" xfId="238"/>
    <cellStyle name="20% - Акцент6 3_46EE.2011(v1.0)" xfId="239"/>
    <cellStyle name="20% - Акцент6 4" xfId="240"/>
    <cellStyle name="20% - Акцент6 4 2" xfId="241"/>
    <cellStyle name="20% - Акцент6 4_46EE.2011(v1.0)" xfId="242"/>
    <cellStyle name="20% - Акцент6 5" xfId="243"/>
    <cellStyle name="20% - Акцент6 5 2" xfId="244"/>
    <cellStyle name="20% - Акцент6 5_46EE.2011(v1.0)" xfId="245"/>
    <cellStyle name="20% - Акцент6 6" xfId="246"/>
    <cellStyle name="20% - Акцент6 6 2" xfId="247"/>
    <cellStyle name="20% - Акцент6 6_46EE.2011(v1.0)" xfId="248"/>
    <cellStyle name="20% - Акцент6 7" xfId="249"/>
    <cellStyle name="20% - Акцент6 7 2" xfId="250"/>
    <cellStyle name="20% - Акцент6 7_46EE.2011(v1.0)" xfId="251"/>
    <cellStyle name="20% - Акцент6 8" xfId="252"/>
    <cellStyle name="20% - Акцент6 8 2" xfId="253"/>
    <cellStyle name="20% - Акцент6 8_46EE.2011(v1.0)" xfId="254"/>
    <cellStyle name="20% - Акцент6 9" xfId="255"/>
    <cellStyle name="20% - Акцент6 9 2" xfId="256"/>
    <cellStyle name="20% - Акцент6 9_46EE.2011(v1.0)" xfId="257"/>
    <cellStyle name="40% - Accent1" xfId="258"/>
    <cellStyle name="40% - Accent1 2" xfId="259"/>
    <cellStyle name="40% - Accent1_46EE.2011(v1.0)" xfId="260"/>
    <cellStyle name="40% - Accent2" xfId="261"/>
    <cellStyle name="40% - Accent2 2" xfId="262"/>
    <cellStyle name="40% - Accent2_46EE.2011(v1.0)" xfId="263"/>
    <cellStyle name="40% - Accent3" xfId="264"/>
    <cellStyle name="40% - Accent3 2" xfId="265"/>
    <cellStyle name="40% - Accent3_46EE.2011(v1.0)" xfId="266"/>
    <cellStyle name="40% - Accent4" xfId="267"/>
    <cellStyle name="40% - Accent4 2" xfId="268"/>
    <cellStyle name="40% - Accent4_46EE.2011(v1.0)" xfId="269"/>
    <cellStyle name="40% - Accent5" xfId="270"/>
    <cellStyle name="40% - Accent5 2" xfId="271"/>
    <cellStyle name="40% - Accent5_46EE.2011(v1.0)" xfId="272"/>
    <cellStyle name="40% - Accent6" xfId="273"/>
    <cellStyle name="40% - Accent6 2" xfId="274"/>
    <cellStyle name="40% - Accent6_46EE.2011(v1.0)" xfId="275"/>
    <cellStyle name="40% - Акцент1 10" xfId="276"/>
    <cellStyle name="40% - Акцент1 2" xfId="277"/>
    <cellStyle name="40% - Акцент1 2 2" xfId="278"/>
    <cellStyle name="40% - Акцент1 2 3" xfId="279"/>
    <cellStyle name="40% - Акцент1 2_46EE.2011(v1.0)" xfId="280"/>
    <cellStyle name="40% - Акцент1 3" xfId="281"/>
    <cellStyle name="40% - Акцент1 3 2" xfId="282"/>
    <cellStyle name="40% - Акцент1 3_46EE.2011(v1.0)" xfId="283"/>
    <cellStyle name="40% - Акцент1 4" xfId="284"/>
    <cellStyle name="40% - Акцент1 4 2" xfId="285"/>
    <cellStyle name="40% - Акцент1 4_46EE.2011(v1.0)" xfId="286"/>
    <cellStyle name="40% - Акцент1 5" xfId="287"/>
    <cellStyle name="40% - Акцент1 5 2" xfId="288"/>
    <cellStyle name="40% - Акцент1 5_46EE.2011(v1.0)" xfId="289"/>
    <cellStyle name="40% - Акцент1 6" xfId="290"/>
    <cellStyle name="40% - Акцент1 6 2" xfId="291"/>
    <cellStyle name="40% - Акцент1 6_46EE.2011(v1.0)" xfId="292"/>
    <cellStyle name="40% - Акцент1 7" xfId="293"/>
    <cellStyle name="40% - Акцент1 7 2" xfId="294"/>
    <cellStyle name="40% - Акцент1 7_46EE.2011(v1.0)" xfId="295"/>
    <cellStyle name="40% - Акцент1 8" xfId="296"/>
    <cellStyle name="40% - Акцент1 8 2" xfId="297"/>
    <cellStyle name="40% - Акцент1 8_46EE.2011(v1.0)" xfId="298"/>
    <cellStyle name="40% - Акцент1 9" xfId="299"/>
    <cellStyle name="40% - Акцент1 9 2" xfId="300"/>
    <cellStyle name="40% - Акцент1 9_46EE.2011(v1.0)" xfId="301"/>
    <cellStyle name="40% - Акцент2 10" xfId="302"/>
    <cellStyle name="40% - Акцент2 2" xfId="303"/>
    <cellStyle name="40% - Акцент2 2 2" xfId="304"/>
    <cellStyle name="40% - Акцент2 2 3" xfId="305"/>
    <cellStyle name="40% - Акцент2 2_46EE.2011(v1.0)" xfId="306"/>
    <cellStyle name="40% - Акцент2 3" xfId="307"/>
    <cellStyle name="40% - Акцент2 3 2" xfId="308"/>
    <cellStyle name="40% - Акцент2 3_46EE.2011(v1.0)" xfId="309"/>
    <cellStyle name="40% - Акцент2 4" xfId="310"/>
    <cellStyle name="40% - Акцент2 4 2" xfId="311"/>
    <cellStyle name="40% - Акцент2 4_46EE.2011(v1.0)" xfId="312"/>
    <cellStyle name="40% - Акцент2 5" xfId="313"/>
    <cellStyle name="40% - Акцент2 5 2" xfId="314"/>
    <cellStyle name="40% - Акцент2 5_46EE.2011(v1.0)" xfId="315"/>
    <cellStyle name="40% - Акцент2 6" xfId="316"/>
    <cellStyle name="40% - Акцент2 6 2" xfId="317"/>
    <cellStyle name="40% - Акцент2 6_46EE.2011(v1.0)" xfId="318"/>
    <cellStyle name="40% - Акцент2 7" xfId="319"/>
    <cellStyle name="40% - Акцент2 7 2" xfId="320"/>
    <cellStyle name="40% - Акцент2 7_46EE.2011(v1.0)" xfId="321"/>
    <cellStyle name="40% - Акцент2 8" xfId="322"/>
    <cellStyle name="40% - Акцент2 8 2" xfId="323"/>
    <cellStyle name="40% - Акцент2 8_46EE.2011(v1.0)" xfId="324"/>
    <cellStyle name="40% - Акцент2 9" xfId="325"/>
    <cellStyle name="40% - Акцент2 9 2" xfId="326"/>
    <cellStyle name="40% - Акцент2 9_46EE.2011(v1.0)" xfId="327"/>
    <cellStyle name="40% - Акцент3 10" xfId="328"/>
    <cellStyle name="40% - Акцент3 2" xfId="329"/>
    <cellStyle name="40% - Акцент3 2 2" xfId="330"/>
    <cellStyle name="40% - Акцент3 2 3" xfId="331"/>
    <cellStyle name="40% - Акцент3 2_46EE.2011(v1.0)" xfId="332"/>
    <cellStyle name="40% - Акцент3 3" xfId="333"/>
    <cellStyle name="40% - Акцент3 3 2" xfId="334"/>
    <cellStyle name="40% - Акцент3 3_46EE.2011(v1.0)" xfId="335"/>
    <cellStyle name="40% - Акцент3 4" xfId="336"/>
    <cellStyle name="40% - Акцент3 4 2" xfId="337"/>
    <cellStyle name="40% - Акцент3 4_46EE.2011(v1.0)" xfId="338"/>
    <cellStyle name="40% - Акцент3 5" xfId="339"/>
    <cellStyle name="40% - Акцент3 5 2" xfId="340"/>
    <cellStyle name="40% - Акцент3 5_46EE.2011(v1.0)" xfId="341"/>
    <cellStyle name="40% - Акцент3 6" xfId="342"/>
    <cellStyle name="40% - Акцент3 6 2" xfId="343"/>
    <cellStyle name="40% - Акцент3 6_46EE.2011(v1.0)" xfId="344"/>
    <cellStyle name="40% - Акцент3 7" xfId="345"/>
    <cellStyle name="40% - Акцент3 7 2" xfId="346"/>
    <cellStyle name="40% - Акцент3 7_46EE.2011(v1.0)" xfId="347"/>
    <cellStyle name="40% - Акцент3 8" xfId="348"/>
    <cellStyle name="40% - Акцент3 8 2" xfId="349"/>
    <cellStyle name="40% - Акцент3 8_46EE.2011(v1.0)" xfId="350"/>
    <cellStyle name="40% - Акцент3 9" xfId="351"/>
    <cellStyle name="40% - Акцент3 9 2" xfId="352"/>
    <cellStyle name="40% - Акцент3 9_46EE.2011(v1.0)" xfId="353"/>
    <cellStyle name="40% - Акцент4 10" xfId="354"/>
    <cellStyle name="40% - Акцент4 2" xfId="355"/>
    <cellStyle name="40% - Акцент4 2 2" xfId="356"/>
    <cellStyle name="40% - Акцент4 2 3" xfId="357"/>
    <cellStyle name="40% - Акцент4 2_46EE.2011(v1.0)" xfId="358"/>
    <cellStyle name="40% - Акцент4 3" xfId="359"/>
    <cellStyle name="40% - Акцент4 3 2" xfId="360"/>
    <cellStyle name="40% - Акцент4 3_46EE.2011(v1.0)" xfId="361"/>
    <cellStyle name="40% - Акцент4 4" xfId="362"/>
    <cellStyle name="40% - Акцент4 4 2" xfId="363"/>
    <cellStyle name="40% - Акцент4 4_46EE.2011(v1.0)" xfId="364"/>
    <cellStyle name="40% - Акцент4 5" xfId="365"/>
    <cellStyle name="40% - Акцент4 5 2" xfId="366"/>
    <cellStyle name="40% - Акцент4 5_46EE.2011(v1.0)" xfId="367"/>
    <cellStyle name="40% - Акцент4 6" xfId="368"/>
    <cellStyle name="40% - Акцент4 6 2" xfId="369"/>
    <cellStyle name="40% - Акцент4 6_46EE.2011(v1.0)" xfId="370"/>
    <cellStyle name="40% - Акцент4 7" xfId="371"/>
    <cellStyle name="40% - Акцент4 7 2" xfId="372"/>
    <cellStyle name="40% - Акцент4 7_46EE.2011(v1.0)" xfId="373"/>
    <cellStyle name="40% - Акцент4 8" xfId="374"/>
    <cellStyle name="40% - Акцент4 8 2" xfId="375"/>
    <cellStyle name="40% - Акцент4 8_46EE.2011(v1.0)" xfId="376"/>
    <cellStyle name="40% - Акцент4 9" xfId="377"/>
    <cellStyle name="40% - Акцент4 9 2" xfId="378"/>
    <cellStyle name="40% - Акцент4 9_46EE.2011(v1.0)" xfId="379"/>
    <cellStyle name="40% - Акцент5 10" xfId="380"/>
    <cellStyle name="40% - Акцент5 2" xfId="381"/>
    <cellStyle name="40% - Акцент5 2 2" xfId="382"/>
    <cellStyle name="40% - Акцент5 2 3" xfId="383"/>
    <cellStyle name="40% - Акцент5 2_46EE.2011(v1.0)" xfId="384"/>
    <cellStyle name="40% - Акцент5 3" xfId="385"/>
    <cellStyle name="40% - Акцент5 3 2" xfId="386"/>
    <cellStyle name="40% - Акцент5 3_46EE.2011(v1.0)" xfId="387"/>
    <cellStyle name="40% - Акцент5 4" xfId="388"/>
    <cellStyle name="40% - Акцент5 4 2" xfId="389"/>
    <cellStyle name="40% - Акцент5 4_46EE.2011(v1.0)" xfId="390"/>
    <cellStyle name="40% - Акцент5 5" xfId="391"/>
    <cellStyle name="40% - Акцент5 5 2" xfId="392"/>
    <cellStyle name="40% - Акцент5 5_46EE.2011(v1.0)" xfId="393"/>
    <cellStyle name="40% - Акцент5 6" xfId="394"/>
    <cellStyle name="40% - Акцент5 6 2" xfId="395"/>
    <cellStyle name="40% - Акцент5 6_46EE.2011(v1.0)" xfId="396"/>
    <cellStyle name="40% - Акцент5 7" xfId="397"/>
    <cellStyle name="40% - Акцент5 7 2" xfId="398"/>
    <cellStyle name="40% - Акцент5 7_46EE.2011(v1.0)" xfId="399"/>
    <cellStyle name="40% - Акцент5 8" xfId="400"/>
    <cellStyle name="40% - Акцент5 8 2" xfId="401"/>
    <cellStyle name="40% - Акцент5 8_46EE.2011(v1.0)" xfId="402"/>
    <cellStyle name="40% - Акцент5 9" xfId="403"/>
    <cellStyle name="40% - Акцент5 9 2" xfId="404"/>
    <cellStyle name="40% - Акцент5 9_46EE.2011(v1.0)" xfId="405"/>
    <cellStyle name="40% - Акцент6 10" xfId="406"/>
    <cellStyle name="40% - Акцент6 2" xfId="407"/>
    <cellStyle name="40% - Акцент6 2 2" xfId="408"/>
    <cellStyle name="40% - Акцент6 2 3" xfId="409"/>
    <cellStyle name="40% - Акцент6 2_46EE.2011(v1.0)" xfId="410"/>
    <cellStyle name="40% - Акцент6 3" xfId="411"/>
    <cellStyle name="40% - Акцент6 3 2" xfId="412"/>
    <cellStyle name="40% - Акцент6 3_46EE.2011(v1.0)" xfId="413"/>
    <cellStyle name="40% - Акцент6 4" xfId="414"/>
    <cellStyle name="40% - Акцент6 4 2" xfId="415"/>
    <cellStyle name="40% - Акцент6 4_46EE.2011(v1.0)" xfId="416"/>
    <cellStyle name="40% - Акцент6 5" xfId="417"/>
    <cellStyle name="40% - Акцент6 5 2" xfId="418"/>
    <cellStyle name="40% - Акцент6 5_46EE.2011(v1.0)" xfId="419"/>
    <cellStyle name="40% - Акцент6 6" xfId="420"/>
    <cellStyle name="40% - Акцент6 6 2" xfId="421"/>
    <cellStyle name="40% - Акцент6 6_46EE.2011(v1.0)" xfId="422"/>
    <cellStyle name="40% - Акцент6 7" xfId="423"/>
    <cellStyle name="40% - Акцент6 7 2" xfId="424"/>
    <cellStyle name="40% - Акцент6 7_46EE.2011(v1.0)" xfId="425"/>
    <cellStyle name="40% - Акцент6 8" xfId="426"/>
    <cellStyle name="40% - Акцент6 8 2" xfId="427"/>
    <cellStyle name="40% - Акцент6 8_46EE.2011(v1.0)" xfId="428"/>
    <cellStyle name="40% - Акцент6 9" xfId="429"/>
    <cellStyle name="40% - Акцент6 9 2" xfId="430"/>
    <cellStyle name="40% - Акцент6 9_46EE.2011(v1.0)" xfId="431"/>
    <cellStyle name="60% - Accent1" xfId="432"/>
    <cellStyle name="60% - Accent2" xfId="433"/>
    <cellStyle name="60% - Accent3" xfId="434"/>
    <cellStyle name="60% - Accent4" xfId="435"/>
    <cellStyle name="60% - Accent5" xfId="436"/>
    <cellStyle name="60% - Accent6" xfId="437"/>
    <cellStyle name="60% - Акцент1 10" xfId="438"/>
    <cellStyle name="60% - Акцент1 2" xfId="439"/>
    <cellStyle name="60% - Акцент1 2 2" xfId="440"/>
    <cellStyle name="60% - Акцент1 2 3" xfId="441"/>
    <cellStyle name="60% - Акцент1 3" xfId="442"/>
    <cellStyle name="60% - Акцент1 3 2" xfId="443"/>
    <cellStyle name="60% - Акцент1 4" xfId="444"/>
    <cellStyle name="60% - Акцент1 4 2" xfId="445"/>
    <cellStyle name="60% - Акцент1 5" xfId="446"/>
    <cellStyle name="60% - Акцент1 5 2" xfId="447"/>
    <cellStyle name="60% - Акцент1 6" xfId="448"/>
    <cellStyle name="60% - Акцент1 6 2" xfId="449"/>
    <cellStyle name="60% - Акцент1 7" xfId="450"/>
    <cellStyle name="60% - Акцент1 7 2" xfId="451"/>
    <cellStyle name="60% - Акцент1 8" xfId="452"/>
    <cellStyle name="60% - Акцент1 8 2" xfId="453"/>
    <cellStyle name="60% - Акцент1 9" xfId="454"/>
    <cellStyle name="60% - Акцент1 9 2" xfId="455"/>
    <cellStyle name="60% - Акцент2 10" xfId="456"/>
    <cellStyle name="60% - Акцент2 2" xfId="457"/>
    <cellStyle name="60% - Акцент2 2 2" xfId="458"/>
    <cellStyle name="60% - Акцент2 2 3" xfId="459"/>
    <cellStyle name="60% - Акцент2 3" xfId="460"/>
    <cellStyle name="60% - Акцент2 3 2" xfId="461"/>
    <cellStyle name="60% - Акцент2 4" xfId="462"/>
    <cellStyle name="60% - Акцент2 4 2" xfId="463"/>
    <cellStyle name="60% - Акцент2 5" xfId="464"/>
    <cellStyle name="60% - Акцент2 5 2" xfId="465"/>
    <cellStyle name="60% - Акцент2 6" xfId="466"/>
    <cellStyle name="60% - Акцент2 6 2" xfId="467"/>
    <cellStyle name="60% - Акцент2 7" xfId="468"/>
    <cellStyle name="60% - Акцент2 7 2" xfId="469"/>
    <cellStyle name="60% - Акцент2 8" xfId="470"/>
    <cellStyle name="60% - Акцент2 8 2" xfId="471"/>
    <cellStyle name="60% - Акцент2 9" xfId="472"/>
    <cellStyle name="60% - Акцент2 9 2" xfId="473"/>
    <cellStyle name="60% - Акцент3 10" xfId="474"/>
    <cellStyle name="60% - Акцент3 2" xfId="475"/>
    <cellStyle name="60% - Акцент3 2 2" xfId="476"/>
    <cellStyle name="60% - Акцент3 2 3" xfId="477"/>
    <cellStyle name="60% - Акцент3 3" xfId="478"/>
    <cellStyle name="60% - Акцент3 3 2" xfId="479"/>
    <cellStyle name="60% - Акцент3 4" xfId="480"/>
    <cellStyle name="60% - Акцент3 4 2" xfId="481"/>
    <cellStyle name="60% - Акцент3 5" xfId="482"/>
    <cellStyle name="60% - Акцент3 5 2" xfId="483"/>
    <cellStyle name="60% - Акцент3 6" xfId="484"/>
    <cellStyle name="60% - Акцент3 6 2" xfId="485"/>
    <cellStyle name="60% - Акцент3 7" xfId="486"/>
    <cellStyle name="60% - Акцент3 7 2" xfId="487"/>
    <cellStyle name="60% - Акцент3 8" xfId="488"/>
    <cellStyle name="60% - Акцент3 8 2" xfId="489"/>
    <cellStyle name="60% - Акцент3 9" xfId="490"/>
    <cellStyle name="60% - Акцент3 9 2" xfId="491"/>
    <cellStyle name="60% - Акцент4 10" xfId="492"/>
    <cellStyle name="60% - Акцент4 2" xfId="493"/>
    <cellStyle name="60% - Акцент4 2 2" xfId="494"/>
    <cellStyle name="60% - Акцент4 2 3" xfId="495"/>
    <cellStyle name="60% - Акцент4 3" xfId="496"/>
    <cellStyle name="60% - Акцент4 3 2" xfId="497"/>
    <cellStyle name="60% - Акцент4 4" xfId="498"/>
    <cellStyle name="60% - Акцент4 4 2" xfId="499"/>
    <cellStyle name="60% - Акцент4 5" xfId="500"/>
    <cellStyle name="60% - Акцент4 5 2" xfId="501"/>
    <cellStyle name="60% - Акцент4 6" xfId="502"/>
    <cellStyle name="60% - Акцент4 6 2" xfId="503"/>
    <cellStyle name="60% - Акцент4 7" xfId="504"/>
    <cellStyle name="60% - Акцент4 7 2" xfId="505"/>
    <cellStyle name="60% - Акцент4 8" xfId="506"/>
    <cellStyle name="60% - Акцент4 8 2" xfId="507"/>
    <cellStyle name="60% - Акцент4 9" xfId="508"/>
    <cellStyle name="60% - Акцент4 9 2" xfId="509"/>
    <cellStyle name="60% - Акцент5 10" xfId="510"/>
    <cellStyle name="60% - Акцент5 2" xfId="511"/>
    <cellStyle name="60% - Акцент5 2 2" xfId="512"/>
    <cellStyle name="60% - Акцент5 2 3" xfId="513"/>
    <cellStyle name="60% - Акцент5 3" xfId="514"/>
    <cellStyle name="60% - Акцент5 3 2" xfId="515"/>
    <cellStyle name="60% - Акцент5 4" xfId="516"/>
    <cellStyle name="60% - Акцент5 4 2" xfId="517"/>
    <cellStyle name="60% - Акцент5 5" xfId="518"/>
    <cellStyle name="60% - Акцент5 5 2" xfId="519"/>
    <cellStyle name="60% - Акцент5 6" xfId="520"/>
    <cellStyle name="60% - Акцент5 6 2" xfId="521"/>
    <cellStyle name="60% - Акцент5 7" xfId="522"/>
    <cellStyle name="60% - Акцент5 7 2" xfId="523"/>
    <cellStyle name="60% - Акцент5 8" xfId="524"/>
    <cellStyle name="60% - Акцент5 8 2" xfId="525"/>
    <cellStyle name="60% - Акцент5 9" xfId="526"/>
    <cellStyle name="60% - Акцент5 9 2" xfId="527"/>
    <cellStyle name="60% - Акцент6 10" xfId="528"/>
    <cellStyle name="60% - Акцент6 2" xfId="529"/>
    <cellStyle name="60% - Акцент6 2 2" xfId="530"/>
    <cellStyle name="60% - Акцент6 2 3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cel Built-in Normal 2" xfId="1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1 2" xfId="620"/>
    <cellStyle name="Heading 1 3" xfId="621"/>
    <cellStyle name="Heading 2" xfId="622"/>
    <cellStyle name="Heading 3" xfId="623"/>
    <cellStyle name="Heading 4" xfId="624"/>
    <cellStyle name="Heading 5" xfId="625"/>
    <cellStyle name="Heading 6" xfId="626"/>
    <cellStyle name="Heading1" xfId="627"/>
    <cellStyle name="Heading1 1" xfId="628"/>
    <cellStyle name="Heading1 1 2" xfId="629"/>
    <cellStyle name="Heading2" xfId="630"/>
    <cellStyle name="Îáű÷íűé__FES" xfId="631"/>
    <cellStyle name="Îňęđűâŕâřŕ˙ń˙ ăčďĺđńńűëęŕ" xfId="632"/>
    <cellStyle name="Input" xfId="633"/>
    <cellStyle name="Inputs" xfId="634"/>
    <cellStyle name="Inputs (const)" xfId="635"/>
    <cellStyle name="Inputs Co" xfId="636"/>
    <cellStyle name="Inputs_46EE.2011(v1.0)" xfId="637"/>
    <cellStyle name="Linked Cell" xfId="638"/>
    <cellStyle name="Neutral" xfId="639"/>
    <cellStyle name="normal" xfId="640"/>
    <cellStyle name="Normal 2" xfId="641"/>
    <cellStyle name="normal 3" xfId="642"/>
    <cellStyle name="normal 4" xfId="643"/>
    <cellStyle name="normal 5" xfId="644"/>
    <cellStyle name="normal 6" xfId="645"/>
    <cellStyle name="normal 7" xfId="646"/>
    <cellStyle name="normal 8" xfId="647"/>
    <cellStyle name="normal 9" xfId="648"/>
    <cellStyle name="normal_1" xfId="649"/>
    <cellStyle name="Normal1" xfId="650"/>
    <cellStyle name="normбlnм_laroux" xfId="651"/>
    <cellStyle name="Note" xfId="652"/>
    <cellStyle name="Ôčíŕíńîâűé [0]_(ňŕá 3č)" xfId="653"/>
    <cellStyle name="Ôčíŕíńîâűé_(ňŕá 3č)" xfId="654"/>
    <cellStyle name="Output" xfId="655"/>
    <cellStyle name="Price_Body" xfId="656"/>
    <cellStyle name="Result" xfId="657"/>
    <cellStyle name="Result 1" xfId="658"/>
    <cellStyle name="Result 1 2" xfId="659"/>
    <cellStyle name="Result2" xfId="660"/>
    <cellStyle name="Result2 1" xfId="661"/>
    <cellStyle name="Result2 1 2" xfId="662"/>
    <cellStyle name="SAPBEXaggData" xfId="663"/>
    <cellStyle name="SAPBEXaggDataEmph" xfId="664"/>
    <cellStyle name="SAPBEXaggItem" xfId="665"/>
    <cellStyle name="SAPBEXaggItemX" xfId="666"/>
    <cellStyle name="SAPBEXchaText" xfId="667"/>
    <cellStyle name="SAPBEXexcBad7" xfId="668"/>
    <cellStyle name="SAPBEXexcBad8" xfId="669"/>
    <cellStyle name="SAPBEXexcBad9" xfId="670"/>
    <cellStyle name="SAPBEXexcCritical4" xfId="671"/>
    <cellStyle name="SAPBEXexcCritical5" xfId="672"/>
    <cellStyle name="SAPBEXexcCritical6" xfId="673"/>
    <cellStyle name="SAPBEXexcGood1" xfId="674"/>
    <cellStyle name="SAPBEXexcGood2" xfId="675"/>
    <cellStyle name="SAPBEXexcGood3" xfId="676"/>
    <cellStyle name="SAPBEXfilterDrill" xfId="677"/>
    <cellStyle name="SAPBEXfilterItem" xfId="678"/>
    <cellStyle name="SAPBEXfilterText" xfId="679"/>
    <cellStyle name="SAPBEXformats" xfId="680"/>
    <cellStyle name="SAPBEXheaderItem" xfId="681"/>
    <cellStyle name="SAPBEXheaderText" xfId="682"/>
    <cellStyle name="SAPBEXHLevel0" xfId="683"/>
    <cellStyle name="SAPBEXHLevel0X" xfId="684"/>
    <cellStyle name="SAPBEXHLevel1" xfId="685"/>
    <cellStyle name="SAPBEXHLevel1X" xfId="686"/>
    <cellStyle name="SAPBEXHLevel2" xfId="687"/>
    <cellStyle name="SAPBEXHLevel2X" xfId="688"/>
    <cellStyle name="SAPBEXHLevel3" xfId="689"/>
    <cellStyle name="SAPBEXHLevel3X" xfId="690"/>
    <cellStyle name="SAPBEXinputData" xfId="691"/>
    <cellStyle name="SAPBEXresData" xfId="692"/>
    <cellStyle name="SAPBEXresDataEmph" xfId="693"/>
    <cellStyle name="SAPBEXresItem" xfId="694"/>
    <cellStyle name="SAPBEXresItemX" xfId="695"/>
    <cellStyle name="SAPBEXstdData" xfId="696"/>
    <cellStyle name="SAPBEXstdDataEmph" xfId="697"/>
    <cellStyle name="SAPBEXstdItem" xfId="698"/>
    <cellStyle name="SAPBEXstdItemX" xfId="699"/>
    <cellStyle name="SAPBEXtitle" xfId="700"/>
    <cellStyle name="SAPBEXundefined" xfId="701"/>
    <cellStyle name="Style 1" xfId="702"/>
    <cellStyle name="Table Heading" xfId="703"/>
    <cellStyle name="TableStyleLight1" xfId="2"/>
    <cellStyle name="Title" xfId="704"/>
    <cellStyle name="Total" xfId="705"/>
    <cellStyle name="Warning Text" xfId="706"/>
    <cellStyle name="Акцент1 10" xfId="707"/>
    <cellStyle name="Акцент1 2" xfId="708"/>
    <cellStyle name="Акцент1 2 2" xfId="709"/>
    <cellStyle name="Акцент1 2 3" xfId="710"/>
    <cellStyle name="Акцент1 3" xfId="711"/>
    <cellStyle name="Акцент1 3 2" xfId="712"/>
    <cellStyle name="Акцент1 4" xfId="713"/>
    <cellStyle name="Акцент1 4 2" xfId="714"/>
    <cellStyle name="Акцент1 5" xfId="715"/>
    <cellStyle name="Акцент1 5 2" xfId="716"/>
    <cellStyle name="Акцент1 6" xfId="717"/>
    <cellStyle name="Акцент1 6 2" xfId="718"/>
    <cellStyle name="Акцент1 7" xfId="719"/>
    <cellStyle name="Акцент1 7 2" xfId="720"/>
    <cellStyle name="Акцент1 8" xfId="721"/>
    <cellStyle name="Акцент1 8 2" xfId="722"/>
    <cellStyle name="Акцент1 9" xfId="723"/>
    <cellStyle name="Акцент1 9 2" xfId="724"/>
    <cellStyle name="Акцент2 10" xfId="725"/>
    <cellStyle name="Акцент2 2" xfId="726"/>
    <cellStyle name="Акцент2 2 2" xfId="727"/>
    <cellStyle name="Акцент2 2 3" xfId="728"/>
    <cellStyle name="Акцент2 3" xfId="729"/>
    <cellStyle name="Акцент2 3 2" xfId="730"/>
    <cellStyle name="Акцент2 4" xfId="731"/>
    <cellStyle name="Акцент2 4 2" xfId="732"/>
    <cellStyle name="Акцент2 5" xfId="733"/>
    <cellStyle name="Акцент2 5 2" xfId="734"/>
    <cellStyle name="Акцент2 6" xfId="735"/>
    <cellStyle name="Акцент2 6 2" xfId="736"/>
    <cellStyle name="Акцент2 7" xfId="737"/>
    <cellStyle name="Акцент2 7 2" xfId="738"/>
    <cellStyle name="Акцент2 8" xfId="739"/>
    <cellStyle name="Акцент2 8 2" xfId="740"/>
    <cellStyle name="Акцент2 9" xfId="741"/>
    <cellStyle name="Акцент2 9 2" xfId="742"/>
    <cellStyle name="Акцент3 10" xfId="743"/>
    <cellStyle name="Акцент3 2" xfId="744"/>
    <cellStyle name="Акцент3 2 2" xfId="745"/>
    <cellStyle name="Акцент3 2 3" xfId="746"/>
    <cellStyle name="Акцент3 3" xfId="747"/>
    <cellStyle name="Акцент3 3 2" xfId="748"/>
    <cellStyle name="Акцент3 4" xfId="749"/>
    <cellStyle name="Акцент3 4 2" xfId="750"/>
    <cellStyle name="Акцент3 5" xfId="751"/>
    <cellStyle name="Акцент3 5 2" xfId="752"/>
    <cellStyle name="Акцент3 6" xfId="753"/>
    <cellStyle name="Акцент3 6 2" xfId="754"/>
    <cellStyle name="Акцент3 7" xfId="755"/>
    <cellStyle name="Акцент3 7 2" xfId="756"/>
    <cellStyle name="Акцент3 8" xfId="757"/>
    <cellStyle name="Акцент3 8 2" xfId="758"/>
    <cellStyle name="Акцент3 9" xfId="759"/>
    <cellStyle name="Акцент3 9 2" xfId="760"/>
    <cellStyle name="Акцент4 10" xfId="761"/>
    <cellStyle name="Акцент4 2" xfId="762"/>
    <cellStyle name="Акцент4 2 2" xfId="763"/>
    <cellStyle name="Акцент4 2 3" xfId="764"/>
    <cellStyle name="Акцент4 3" xfId="765"/>
    <cellStyle name="Акцент4 3 2" xfId="766"/>
    <cellStyle name="Акцент4 4" xfId="767"/>
    <cellStyle name="Акцент4 4 2" xfId="768"/>
    <cellStyle name="Акцент4 5" xfId="769"/>
    <cellStyle name="Акцент4 5 2" xfId="770"/>
    <cellStyle name="Акцент4 6" xfId="771"/>
    <cellStyle name="Акцент4 6 2" xfId="772"/>
    <cellStyle name="Акцент4 7" xfId="773"/>
    <cellStyle name="Акцент4 7 2" xfId="774"/>
    <cellStyle name="Акцент4 8" xfId="775"/>
    <cellStyle name="Акцент4 8 2" xfId="776"/>
    <cellStyle name="Акцент4 9" xfId="777"/>
    <cellStyle name="Акцент4 9 2" xfId="778"/>
    <cellStyle name="Акцент5 10" xfId="779"/>
    <cellStyle name="Акцент5 2" xfId="780"/>
    <cellStyle name="Акцент5 2 2" xfId="781"/>
    <cellStyle name="Акцент5 2 3" xfId="782"/>
    <cellStyle name="Акцент5 3" xfId="783"/>
    <cellStyle name="Акцент5 3 2" xfId="784"/>
    <cellStyle name="Акцент5 4" xfId="785"/>
    <cellStyle name="Акцент5 4 2" xfId="786"/>
    <cellStyle name="Акцент5 5" xfId="787"/>
    <cellStyle name="Акцент5 5 2" xfId="788"/>
    <cellStyle name="Акцент5 6" xfId="789"/>
    <cellStyle name="Акцент5 6 2" xfId="790"/>
    <cellStyle name="Акцент5 7" xfId="791"/>
    <cellStyle name="Акцент5 7 2" xfId="792"/>
    <cellStyle name="Акцент5 8" xfId="793"/>
    <cellStyle name="Акцент5 8 2" xfId="794"/>
    <cellStyle name="Акцент5 9" xfId="795"/>
    <cellStyle name="Акцент5 9 2" xfId="796"/>
    <cellStyle name="Акцент6 10" xfId="797"/>
    <cellStyle name="Акцент6 2" xfId="798"/>
    <cellStyle name="Акцент6 2 2" xfId="799"/>
    <cellStyle name="Акцент6 2 3" xfId="800"/>
    <cellStyle name="Акцент6 3" xfId="801"/>
    <cellStyle name="Акцент6 3 2" xfId="802"/>
    <cellStyle name="Акцент6 4" xfId="803"/>
    <cellStyle name="Акцент6 4 2" xfId="804"/>
    <cellStyle name="Акцент6 5" xfId="805"/>
    <cellStyle name="Акцент6 5 2" xfId="806"/>
    <cellStyle name="Акцент6 6" xfId="807"/>
    <cellStyle name="Акцент6 6 2" xfId="808"/>
    <cellStyle name="Акцент6 7" xfId="809"/>
    <cellStyle name="Акцент6 7 2" xfId="810"/>
    <cellStyle name="Акцент6 8" xfId="811"/>
    <cellStyle name="Акцент6 8 2" xfId="812"/>
    <cellStyle name="Акцент6 9" xfId="813"/>
    <cellStyle name="Акцент6 9 2" xfId="814"/>
    <cellStyle name="Беззащитный" xfId="815"/>
    <cellStyle name="Ввод  10" xfId="816"/>
    <cellStyle name="Ввод  2" xfId="817"/>
    <cellStyle name="Ввод  2 2" xfId="818"/>
    <cellStyle name="Ввод  2 3" xfId="819"/>
    <cellStyle name="Ввод  2_46EE.2011(v1.0)" xfId="820"/>
    <cellStyle name="Ввод  3" xfId="821"/>
    <cellStyle name="Ввод  3 2" xfId="822"/>
    <cellStyle name="Ввод  3 2 2" xfId="1451"/>
    <cellStyle name="Ввод  3_46EE.2011(v1.0)" xfId="823"/>
    <cellStyle name="Ввод  4" xfId="824"/>
    <cellStyle name="Ввод  4 2" xfId="825"/>
    <cellStyle name="Ввод  4_46EE.2011(v1.0)" xfId="826"/>
    <cellStyle name="Ввод  5" xfId="827"/>
    <cellStyle name="Ввод  5 2" xfId="828"/>
    <cellStyle name="Ввод  5_46EE.2011(v1.0)" xfId="829"/>
    <cellStyle name="Ввод  6" xfId="830"/>
    <cellStyle name="Ввод  6 2" xfId="831"/>
    <cellStyle name="Ввод  6_46EE.2011(v1.0)" xfId="832"/>
    <cellStyle name="Ввод  7" xfId="833"/>
    <cellStyle name="Ввод  7 2" xfId="834"/>
    <cellStyle name="Ввод  7_46EE.2011(v1.0)" xfId="835"/>
    <cellStyle name="Ввод  8" xfId="836"/>
    <cellStyle name="Ввод  8 2" xfId="837"/>
    <cellStyle name="Ввод  8_46EE.2011(v1.0)" xfId="838"/>
    <cellStyle name="Ввод  9" xfId="839"/>
    <cellStyle name="Ввод  9 2" xfId="840"/>
    <cellStyle name="Ввод  9_46EE.2011(v1.0)" xfId="841"/>
    <cellStyle name="Вывод 10" xfId="842"/>
    <cellStyle name="Вывод 2" xfId="843"/>
    <cellStyle name="Вывод 2 2" xfId="844"/>
    <cellStyle name="Вывод 2 3" xfId="845"/>
    <cellStyle name="Вывод 2_46EE.2011(v1.0)" xfId="846"/>
    <cellStyle name="Вывод 3" xfId="847"/>
    <cellStyle name="Вывод 3 2" xfId="848"/>
    <cellStyle name="Вывод 3_46EE.2011(v1.0)" xfId="849"/>
    <cellStyle name="Вывод 4" xfId="850"/>
    <cellStyle name="Вывод 4 2" xfId="851"/>
    <cellStyle name="Вывод 4_46EE.2011(v1.0)" xfId="852"/>
    <cellStyle name="Вывод 5" xfId="853"/>
    <cellStyle name="Вывод 5 2" xfId="854"/>
    <cellStyle name="Вывод 5_46EE.2011(v1.0)" xfId="855"/>
    <cellStyle name="Вывод 6" xfId="856"/>
    <cellStyle name="Вывод 6 2" xfId="857"/>
    <cellStyle name="Вывод 6_46EE.2011(v1.0)" xfId="858"/>
    <cellStyle name="Вывод 7" xfId="859"/>
    <cellStyle name="Вывод 7 2" xfId="860"/>
    <cellStyle name="Вывод 7_46EE.2011(v1.0)" xfId="861"/>
    <cellStyle name="Вывод 8" xfId="862"/>
    <cellStyle name="Вывод 8 2" xfId="863"/>
    <cellStyle name="Вывод 8_46EE.2011(v1.0)" xfId="864"/>
    <cellStyle name="Вывод 9" xfId="865"/>
    <cellStyle name="Вывод 9 2" xfId="866"/>
    <cellStyle name="Вывод 9_46EE.2011(v1.0)" xfId="867"/>
    <cellStyle name="Вычисление 10" xfId="868"/>
    <cellStyle name="Вычисление 2" xfId="869"/>
    <cellStyle name="Вычисление 2 2" xfId="870"/>
    <cellStyle name="Вычисление 2 3" xfId="871"/>
    <cellStyle name="Вычисление 2_46EE.2011(v1.0)" xfId="872"/>
    <cellStyle name="Вычисление 3" xfId="873"/>
    <cellStyle name="Вычисление 3 2" xfId="874"/>
    <cellStyle name="Вычисление 3_46EE.2011(v1.0)" xfId="875"/>
    <cellStyle name="Вычисление 4" xfId="876"/>
    <cellStyle name="Вычисление 4 2" xfId="877"/>
    <cellStyle name="Вычисление 4_46EE.2011(v1.0)" xfId="878"/>
    <cellStyle name="Вычисление 5" xfId="879"/>
    <cellStyle name="Вычисление 5 2" xfId="880"/>
    <cellStyle name="Вычисление 5_46EE.2011(v1.0)" xfId="881"/>
    <cellStyle name="Вычисление 6" xfId="882"/>
    <cellStyle name="Вычисление 6 2" xfId="883"/>
    <cellStyle name="Вычисление 6_46EE.2011(v1.0)" xfId="884"/>
    <cellStyle name="Вычисление 7" xfId="885"/>
    <cellStyle name="Вычисление 7 2" xfId="886"/>
    <cellStyle name="Вычисление 7_46EE.2011(v1.0)" xfId="887"/>
    <cellStyle name="Вычисление 8" xfId="888"/>
    <cellStyle name="Вычисление 8 2" xfId="889"/>
    <cellStyle name="Вычисление 8_46EE.2011(v1.0)" xfId="890"/>
    <cellStyle name="Вычисление 9" xfId="891"/>
    <cellStyle name="Вычисление 9 2" xfId="892"/>
    <cellStyle name="Вычисление 9_46EE.2011(v1.0)" xfId="893"/>
    <cellStyle name="Гиперссылка 2" xfId="894"/>
    <cellStyle name="Гиперссылка 3" xfId="895"/>
    <cellStyle name="ДАТА" xfId="896"/>
    <cellStyle name="ДАТА 2" xfId="897"/>
    <cellStyle name="ДАТА 3" xfId="898"/>
    <cellStyle name="ДАТА 4" xfId="899"/>
    <cellStyle name="ДАТА 5" xfId="900"/>
    <cellStyle name="ДАТА 6" xfId="901"/>
    <cellStyle name="ДАТА 7" xfId="902"/>
    <cellStyle name="ДАТА 8" xfId="903"/>
    <cellStyle name="ДАТА_1" xfId="904"/>
    <cellStyle name="Денежный 2" xfId="905"/>
    <cellStyle name="Денежный 2 2" xfId="906"/>
    <cellStyle name="Денежный 3" xfId="907"/>
    <cellStyle name="Заголовок 1 10" xfId="908"/>
    <cellStyle name="Заголовок 1 2" xfId="909"/>
    <cellStyle name="Заголовок 1 2 2" xfId="910"/>
    <cellStyle name="Заголовок 1 2 3" xfId="911"/>
    <cellStyle name="Заголовок 1 2_46EE.2011(v1.0)" xfId="912"/>
    <cellStyle name="Заголовок 1 3" xfId="913"/>
    <cellStyle name="Заголовок 1 3 2" xfId="914"/>
    <cellStyle name="Заголовок 1 3_46EE.2011(v1.0)" xfId="915"/>
    <cellStyle name="Заголовок 1 4" xfId="916"/>
    <cellStyle name="Заголовок 1 4 2" xfId="917"/>
    <cellStyle name="Заголовок 1 4_46EE.2011(v1.0)" xfId="918"/>
    <cellStyle name="Заголовок 1 5" xfId="919"/>
    <cellStyle name="Заголовок 1 5 2" xfId="920"/>
    <cellStyle name="Заголовок 1 5_46EE.2011(v1.0)" xfId="921"/>
    <cellStyle name="Заголовок 1 6" xfId="922"/>
    <cellStyle name="Заголовок 1 6 2" xfId="923"/>
    <cellStyle name="Заголовок 1 6_46EE.2011(v1.0)" xfId="924"/>
    <cellStyle name="Заголовок 1 7" xfId="925"/>
    <cellStyle name="Заголовок 1 7 2" xfId="926"/>
    <cellStyle name="Заголовок 1 7_46EE.2011(v1.0)" xfId="927"/>
    <cellStyle name="Заголовок 1 8" xfId="928"/>
    <cellStyle name="Заголовок 1 8 2" xfId="929"/>
    <cellStyle name="Заголовок 1 8_46EE.2011(v1.0)" xfId="930"/>
    <cellStyle name="Заголовок 1 9" xfId="931"/>
    <cellStyle name="Заголовок 1 9 2" xfId="932"/>
    <cellStyle name="Заголовок 1 9_46EE.2011(v1.0)" xfId="933"/>
    <cellStyle name="Заголовок 2 10" xfId="934"/>
    <cellStyle name="Заголовок 2 2" xfId="935"/>
    <cellStyle name="Заголовок 2 2 2" xfId="936"/>
    <cellStyle name="Заголовок 2 2 3" xfId="937"/>
    <cellStyle name="Заголовок 2 2_46EE.2011(v1.0)" xfId="938"/>
    <cellStyle name="Заголовок 2 3" xfId="939"/>
    <cellStyle name="Заголовок 2 3 2" xfId="940"/>
    <cellStyle name="Заголовок 2 3_46EE.2011(v1.0)" xfId="941"/>
    <cellStyle name="Заголовок 2 4" xfId="942"/>
    <cellStyle name="Заголовок 2 4 2" xfId="943"/>
    <cellStyle name="Заголовок 2 4_46EE.2011(v1.0)" xfId="944"/>
    <cellStyle name="Заголовок 2 5" xfId="945"/>
    <cellStyle name="Заголовок 2 5 2" xfId="946"/>
    <cellStyle name="Заголовок 2 5_46EE.2011(v1.0)" xfId="947"/>
    <cellStyle name="Заголовок 2 6" xfId="948"/>
    <cellStyle name="Заголовок 2 6 2" xfId="949"/>
    <cellStyle name="Заголовок 2 6_46EE.2011(v1.0)" xfId="950"/>
    <cellStyle name="Заголовок 2 7" xfId="951"/>
    <cellStyle name="Заголовок 2 7 2" xfId="952"/>
    <cellStyle name="Заголовок 2 7_46EE.2011(v1.0)" xfId="953"/>
    <cellStyle name="Заголовок 2 8" xfId="954"/>
    <cellStyle name="Заголовок 2 8 2" xfId="955"/>
    <cellStyle name="Заголовок 2 8_46EE.2011(v1.0)" xfId="956"/>
    <cellStyle name="Заголовок 2 9" xfId="957"/>
    <cellStyle name="Заголовок 2 9 2" xfId="958"/>
    <cellStyle name="Заголовок 2 9_46EE.2011(v1.0)" xfId="959"/>
    <cellStyle name="Заголовок 3 10" xfId="960"/>
    <cellStyle name="Заголовок 3 2" xfId="961"/>
    <cellStyle name="Заголовок 3 2 2" xfId="962"/>
    <cellStyle name="Заголовок 3 2 3" xfId="963"/>
    <cellStyle name="Заголовок 3 2_46EE.2011(v1.0)" xfId="964"/>
    <cellStyle name="Заголовок 3 3" xfId="965"/>
    <cellStyle name="Заголовок 3 3 2" xfId="966"/>
    <cellStyle name="Заголовок 3 3_46EE.2011(v1.0)" xfId="967"/>
    <cellStyle name="Заголовок 3 4" xfId="968"/>
    <cellStyle name="Заголовок 3 4 2" xfId="969"/>
    <cellStyle name="Заголовок 3 4_46EE.2011(v1.0)" xfId="970"/>
    <cellStyle name="Заголовок 3 5" xfId="971"/>
    <cellStyle name="Заголовок 3 5 2" xfId="972"/>
    <cellStyle name="Заголовок 3 5_46EE.2011(v1.0)" xfId="973"/>
    <cellStyle name="Заголовок 3 6" xfId="974"/>
    <cellStyle name="Заголовок 3 6 2" xfId="975"/>
    <cellStyle name="Заголовок 3 6_46EE.2011(v1.0)" xfId="976"/>
    <cellStyle name="Заголовок 3 7" xfId="977"/>
    <cellStyle name="Заголовок 3 7 2" xfId="978"/>
    <cellStyle name="Заголовок 3 7_46EE.2011(v1.0)" xfId="979"/>
    <cellStyle name="Заголовок 3 8" xfId="980"/>
    <cellStyle name="Заголовок 3 8 2" xfId="981"/>
    <cellStyle name="Заголовок 3 8_46EE.2011(v1.0)" xfId="982"/>
    <cellStyle name="Заголовок 3 9" xfId="983"/>
    <cellStyle name="Заголовок 3 9 2" xfId="984"/>
    <cellStyle name="Заголовок 3 9_46EE.2011(v1.0)" xfId="985"/>
    <cellStyle name="Заголовок 4 10" xfId="986"/>
    <cellStyle name="Заголовок 4 2" xfId="987"/>
    <cellStyle name="Заголовок 4 2 2" xfId="988"/>
    <cellStyle name="Заголовок 4 2 3" xfId="989"/>
    <cellStyle name="Заголовок 4 3" xfId="990"/>
    <cellStyle name="Заголовок 4 3 2" xfId="991"/>
    <cellStyle name="Заголовок 4 4" xfId="992"/>
    <cellStyle name="Заголовок 4 4 2" xfId="993"/>
    <cellStyle name="Заголовок 4 5" xfId="994"/>
    <cellStyle name="Заголовок 4 5 2" xfId="995"/>
    <cellStyle name="Заголовок 4 6" xfId="996"/>
    <cellStyle name="Заголовок 4 6 2" xfId="997"/>
    <cellStyle name="Заголовок 4 7" xfId="998"/>
    <cellStyle name="Заголовок 4 7 2" xfId="999"/>
    <cellStyle name="Заголовок 4 8" xfId="1000"/>
    <cellStyle name="Заголовок 4 8 2" xfId="1001"/>
    <cellStyle name="Заголовок 4 9" xfId="1002"/>
    <cellStyle name="Заголовок 4 9 2" xfId="1003"/>
    <cellStyle name="ЗАГОЛОВОК1" xfId="1004"/>
    <cellStyle name="ЗАГОЛОВОК2" xfId="1005"/>
    <cellStyle name="ЗаголовокСтолбца" xfId="1006"/>
    <cellStyle name="Защитный" xfId="1007"/>
    <cellStyle name="Значение" xfId="1008"/>
    <cellStyle name="Зоголовок" xfId="1009"/>
    <cellStyle name="Итог 10" xfId="1010"/>
    <cellStyle name="Итог 2" xfId="1011"/>
    <cellStyle name="Итог 2 2" xfId="1012"/>
    <cellStyle name="Итог 2 3" xfId="1013"/>
    <cellStyle name="Итог 2_46EE.2011(v1.0)" xfId="1014"/>
    <cellStyle name="Итог 3" xfId="1015"/>
    <cellStyle name="Итог 3 2" xfId="1016"/>
    <cellStyle name="Итог 3_46EE.2011(v1.0)" xfId="1017"/>
    <cellStyle name="Итог 4" xfId="1018"/>
    <cellStyle name="Итог 4 2" xfId="1019"/>
    <cellStyle name="Итог 4_46EE.2011(v1.0)" xfId="1020"/>
    <cellStyle name="Итог 5" xfId="1021"/>
    <cellStyle name="Итог 5 2" xfId="1022"/>
    <cellStyle name="Итог 5_46EE.2011(v1.0)" xfId="1023"/>
    <cellStyle name="Итог 6" xfId="1024"/>
    <cellStyle name="Итог 6 2" xfId="1025"/>
    <cellStyle name="Итог 6_46EE.2011(v1.0)" xfId="1026"/>
    <cellStyle name="Итог 7" xfId="1027"/>
    <cellStyle name="Итог 7 2" xfId="1028"/>
    <cellStyle name="Итог 7_46EE.2011(v1.0)" xfId="1029"/>
    <cellStyle name="Итог 8" xfId="1030"/>
    <cellStyle name="Итог 8 2" xfId="1031"/>
    <cellStyle name="Итог 8_46EE.2011(v1.0)" xfId="1032"/>
    <cellStyle name="Итог 9" xfId="1033"/>
    <cellStyle name="Итог 9 2" xfId="1034"/>
    <cellStyle name="Итог 9_46EE.2011(v1.0)" xfId="1035"/>
    <cellStyle name="Итого" xfId="1036"/>
    <cellStyle name="ИТОГОВЫЙ" xfId="1037"/>
    <cellStyle name="ИТОГОВЫЙ 2" xfId="1038"/>
    <cellStyle name="ИТОГОВЫЙ 3" xfId="1039"/>
    <cellStyle name="ИТОГОВЫЙ 4" xfId="1040"/>
    <cellStyle name="ИТОГОВЫЙ 5" xfId="1041"/>
    <cellStyle name="ИТОГОВЫЙ 6" xfId="1042"/>
    <cellStyle name="ИТОГОВЫЙ 7" xfId="1043"/>
    <cellStyle name="ИТОГОВЫЙ 8" xfId="1044"/>
    <cellStyle name="ИТОГОВЫЙ_1" xfId="1045"/>
    <cellStyle name="Контрольная ячейка 10" xfId="1046"/>
    <cellStyle name="Контрольная ячейка 2" xfId="1047"/>
    <cellStyle name="Контрольная ячейка 2 2" xfId="1048"/>
    <cellStyle name="Контрольная ячейка 2 3" xfId="1049"/>
    <cellStyle name="Контрольная ячейка 2_46EE.2011(v1.0)" xfId="1050"/>
    <cellStyle name="Контрольная ячейка 3" xfId="1051"/>
    <cellStyle name="Контрольная ячейка 3 2" xfId="1052"/>
    <cellStyle name="Контрольная ячейка 3_46EE.2011(v1.0)" xfId="1053"/>
    <cellStyle name="Контрольная ячейка 4" xfId="1054"/>
    <cellStyle name="Контрольная ячейка 4 2" xfId="1055"/>
    <cellStyle name="Контрольная ячейка 4_46EE.2011(v1.0)" xfId="1056"/>
    <cellStyle name="Контрольная ячейка 5" xfId="1057"/>
    <cellStyle name="Контрольная ячейка 5 2" xfId="1058"/>
    <cellStyle name="Контрольная ячейка 5_46EE.2011(v1.0)" xfId="1059"/>
    <cellStyle name="Контрольная ячейка 6" xfId="1060"/>
    <cellStyle name="Контрольная ячейка 6 2" xfId="1061"/>
    <cellStyle name="Контрольная ячейка 6_46EE.2011(v1.0)" xfId="1062"/>
    <cellStyle name="Контрольная ячейка 7" xfId="1063"/>
    <cellStyle name="Контрольная ячейка 7 2" xfId="1064"/>
    <cellStyle name="Контрольная ячейка 7_46EE.2011(v1.0)" xfId="1065"/>
    <cellStyle name="Контрольная ячейка 8" xfId="1066"/>
    <cellStyle name="Контрольная ячейка 8 2" xfId="1067"/>
    <cellStyle name="Контрольная ячейка 8_46EE.2011(v1.0)" xfId="1068"/>
    <cellStyle name="Контрольная ячейка 9" xfId="1069"/>
    <cellStyle name="Контрольная ячейка 9 2" xfId="1070"/>
    <cellStyle name="Контрольная ячейка 9_46EE.2011(v1.0)" xfId="1071"/>
    <cellStyle name="Мои наименования показателей" xfId="1072"/>
    <cellStyle name="Мои наименования показателей 2" xfId="1073"/>
    <cellStyle name="Мои наименования показателей 2 2" xfId="1074"/>
    <cellStyle name="Мои наименования показателей 2 3" xfId="1075"/>
    <cellStyle name="Мои наименования показателей 2 4" xfId="1076"/>
    <cellStyle name="Мои наименования показателей 2 5" xfId="1077"/>
    <cellStyle name="Мои наименования показателей 2 6" xfId="1078"/>
    <cellStyle name="Мои наименования показателей 2 7" xfId="1079"/>
    <cellStyle name="Мои наименования показателей 2 8" xfId="1080"/>
    <cellStyle name="Мои наименования показателей 2_1" xfId="1081"/>
    <cellStyle name="Мои наименования показателей 3" xfId="1082"/>
    <cellStyle name="Мои наименования показателей 3 2" xfId="1083"/>
    <cellStyle name="Мои наименования показателей 3 3" xfId="1084"/>
    <cellStyle name="Мои наименования показателей 3 4" xfId="1085"/>
    <cellStyle name="Мои наименования показателей 3 5" xfId="1086"/>
    <cellStyle name="Мои наименования показателей 3 6" xfId="1087"/>
    <cellStyle name="Мои наименования показателей 3 7" xfId="1088"/>
    <cellStyle name="Мои наименования показателей 3 8" xfId="1089"/>
    <cellStyle name="Мои наименования показателей 3_1" xfId="1090"/>
    <cellStyle name="Мои наименования показателей 4" xfId="1091"/>
    <cellStyle name="Мои наименования показателей 4 2" xfId="1092"/>
    <cellStyle name="Мои наименования показателей 4 3" xfId="1093"/>
    <cellStyle name="Мои наименования показателей 4 4" xfId="1094"/>
    <cellStyle name="Мои наименования показателей 4 5" xfId="1095"/>
    <cellStyle name="Мои наименования показателей 4 6" xfId="1096"/>
    <cellStyle name="Мои наименования показателей 4 7" xfId="1097"/>
    <cellStyle name="Мои наименования показателей 4 8" xfId="1098"/>
    <cellStyle name="Мои наименования показателей 4_1" xfId="1099"/>
    <cellStyle name="Мои наименования показателей 5" xfId="1100"/>
    <cellStyle name="Мои наименования показателей 5 2" xfId="1101"/>
    <cellStyle name="Мои наименования показателей 5 3" xfId="1102"/>
    <cellStyle name="Мои наименования показателей 5 4" xfId="1103"/>
    <cellStyle name="Мои наименования показателей 5 5" xfId="1104"/>
    <cellStyle name="Мои наименования показателей 5 6" xfId="1105"/>
    <cellStyle name="Мои наименования показателей 5 7" xfId="1106"/>
    <cellStyle name="Мои наименования показателей 5 8" xfId="1107"/>
    <cellStyle name="Мои наименования показателей 5_1" xfId="1108"/>
    <cellStyle name="Мои наименования показателей 6" xfId="1109"/>
    <cellStyle name="Мои наименования показателей 6 2" xfId="1110"/>
    <cellStyle name="Мои наименования показателей 6_46EE.2011(v1.0)" xfId="1111"/>
    <cellStyle name="Мои наименования показателей 7" xfId="1112"/>
    <cellStyle name="Мои наименования показателей 7 2" xfId="1113"/>
    <cellStyle name="Мои наименования показателей 7_46EE.2011(v1.0)" xfId="1114"/>
    <cellStyle name="Мои наименования показателей 8" xfId="1115"/>
    <cellStyle name="Мои наименования показателей 8 2" xfId="1116"/>
    <cellStyle name="Мои наименования показателей 8_46EE.2011(v1.0)" xfId="1117"/>
    <cellStyle name="Мои наименования показателей_46TE.RT(v1.0)" xfId="1118"/>
    <cellStyle name="Мой заголовок" xfId="1119"/>
    <cellStyle name="Мой заголовок листа" xfId="1120"/>
    <cellStyle name="назв фил" xfId="1121"/>
    <cellStyle name="Название 10" xfId="1122"/>
    <cellStyle name="Название 2" xfId="1123"/>
    <cellStyle name="Название 2 2" xfId="1124"/>
    <cellStyle name="Название 2 3" xfId="1125"/>
    <cellStyle name="Название 3" xfId="1126"/>
    <cellStyle name="Название 3 2" xfId="1127"/>
    <cellStyle name="Название 4" xfId="1128"/>
    <cellStyle name="Название 4 2" xfId="1129"/>
    <cellStyle name="Название 5" xfId="1130"/>
    <cellStyle name="Название 5 2" xfId="1131"/>
    <cellStyle name="Название 6" xfId="1132"/>
    <cellStyle name="Название 6 2" xfId="1133"/>
    <cellStyle name="Название 7" xfId="1134"/>
    <cellStyle name="Название 7 2" xfId="1135"/>
    <cellStyle name="Название 8" xfId="1136"/>
    <cellStyle name="Название 8 2" xfId="1137"/>
    <cellStyle name="Название 9" xfId="1138"/>
    <cellStyle name="Название 9 2" xfId="1139"/>
    <cellStyle name="Нейтральный 10" xfId="1140"/>
    <cellStyle name="Нейтральный 2" xfId="1141"/>
    <cellStyle name="Нейтральный 2 2" xfId="1142"/>
    <cellStyle name="Нейтральный 2 3" xfId="1143"/>
    <cellStyle name="Нейтральный 3" xfId="1144"/>
    <cellStyle name="Нейтральный 3 2" xfId="1145"/>
    <cellStyle name="Нейтральный 4" xfId="1146"/>
    <cellStyle name="Нейтральный 4 2" xfId="1147"/>
    <cellStyle name="Нейтральный 5" xfId="1148"/>
    <cellStyle name="Нейтральный 5 2" xfId="1149"/>
    <cellStyle name="Нейтральный 6" xfId="1150"/>
    <cellStyle name="Нейтральный 6 2" xfId="1151"/>
    <cellStyle name="Нейтральный 7" xfId="1152"/>
    <cellStyle name="Нейтральный 7 2" xfId="1153"/>
    <cellStyle name="Нейтральный 8" xfId="1154"/>
    <cellStyle name="Нейтральный 8 2" xfId="1155"/>
    <cellStyle name="Нейтральный 9" xfId="1156"/>
    <cellStyle name="Нейтральный 9 2" xfId="1157"/>
    <cellStyle name="Обычный" xfId="0" builtinId="0"/>
    <cellStyle name="Обычный 10" xfId="1158"/>
    <cellStyle name="Обычный 10 2" xfId="1159"/>
    <cellStyle name="Обычный 11" xfId="1160"/>
    <cellStyle name="Обычный 12" xfId="1161"/>
    <cellStyle name="Обычный 13" xfId="1162"/>
    <cellStyle name="Обычный 14" xfId="1163"/>
    <cellStyle name="Обычный 15" xfId="1164"/>
    <cellStyle name="Обычный 2" xfId="1165"/>
    <cellStyle name="Обычный 2 10" xfId="1166"/>
    <cellStyle name="Обычный 2 11" xfId="1167"/>
    <cellStyle name="Обычный 2 12" xfId="1168"/>
    <cellStyle name="Обычный 2 13" xfId="1169"/>
    <cellStyle name="Обычный 2 2" xfId="1170"/>
    <cellStyle name="Обычный 2 2 2" xfId="1171"/>
    <cellStyle name="Обычный 2 2 3" xfId="1172"/>
    <cellStyle name="Обычный 2 2_46EE.2011(v1.0)" xfId="1173"/>
    <cellStyle name="Обычный 2 3" xfId="1174"/>
    <cellStyle name="Обычный 2 3 2" xfId="1175"/>
    <cellStyle name="Обычный 2 3 3" xfId="1176"/>
    <cellStyle name="Обычный 2 3_46EE.2011(v1.0)" xfId="1177"/>
    <cellStyle name="Обычный 2 4" xfId="1178"/>
    <cellStyle name="Обычный 2 4 2" xfId="1179"/>
    <cellStyle name="Обычный 2 4_46EE.2011(v1.0)" xfId="1180"/>
    <cellStyle name="Обычный 2 5" xfId="1181"/>
    <cellStyle name="Обычный 2 5 2" xfId="1182"/>
    <cellStyle name="Обычный 2 5_46EE.2011(v1.0)" xfId="1183"/>
    <cellStyle name="Обычный 2 6" xfId="1184"/>
    <cellStyle name="Обычный 2 6 2" xfId="1185"/>
    <cellStyle name="Обычный 2 6_46EE.2011(v1.0)" xfId="1186"/>
    <cellStyle name="Обычный 2 7" xfId="1187"/>
    <cellStyle name="Обычный 2 8" xfId="1188"/>
    <cellStyle name="Обычный 2 9" xfId="1189"/>
    <cellStyle name="Обычный 2_1" xfId="1190"/>
    <cellStyle name="Обычный 3" xfId="1191"/>
    <cellStyle name="Обычный 3 2" xfId="1192"/>
    <cellStyle name="Обычный 3 2 2" xfId="1193"/>
    <cellStyle name="Обычный 3 2 2 2" xfId="1194"/>
    <cellStyle name="Обычный 3 2 3" xfId="1195"/>
    <cellStyle name="Обычный 3 2 4" xfId="1196"/>
    <cellStyle name="Обычный 3 3" xfId="1197"/>
    <cellStyle name="Обычный 3 3 2" xfId="1198"/>
    <cellStyle name="Обычный 3 4" xfId="1199"/>
    <cellStyle name="Обычный 3 5" xfId="1200"/>
    <cellStyle name="Обычный 4" xfId="1201"/>
    <cellStyle name="Обычный 4 2" xfId="1202"/>
    <cellStyle name="Обычный 4 2 2" xfId="1203"/>
    <cellStyle name="Обычный 4 2 3" xfId="1204"/>
    <cellStyle name="Обычный 4 2 4" xfId="1205"/>
    <cellStyle name="Обычный 4 3" xfId="1206"/>
    <cellStyle name="Обычный 4 3 2" xfId="1207"/>
    <cellStyle name="Обычный 4 4" xfId="1208"/>
    <cellStyle name="Обычный 4 5" xfId="1209"/>
    <cellStyle name="Обычный 4_EE.20.MET.SVOD.2.73_v0.1" xfId="1210"/>
    <cellStyle name="Обычный 5" xfId="1211"/>
    <cellStyle name="Обычный 5 2" xfId="1212"/>
    <cellStyle name="Обычный 5 2 2" xfId="1213"/>
    <cellStyle name="Обычный 5 2 3" xfId="1214"/>
    <cellStyle name="Обычный 5 3" xfId="1215"/>
    <cellStyle name="Обычный 5 4" xfId="1216"/>
    <cellStyle name="Обычный 6" xfId="1217"/>
    <cellStyle name="Обычный 6 2" xfId="1218"/>
    <cellStyle name="Обычный 6 3" xfId="1219"/>
    <cellStyle name="Обычный 6 4" xfId="1220"/>
    <cellStyle name="Обычный 7" xfId="1221"/>
    <cellStyle name="Обычный 7 2" xfId="1222"/>
    <cellStyle name="Обычный 7 3" xfId="1223"/>
    <cellStyle name="Обычный 8" xfId="1224"/>
    <cellStyle name="Обычный 8 2" xfId="1225"/>
    <cellStyle name="Обычный 9" xfId="1226"/>
    <cellStyle name="Обычный 9 2" xfId="1227"/>
    <cellStyle name="Плохой 10" xfId="1228"/>
    <cellStyle name="Плохой 2" xfId="1229"/>
    <cellStyle name="Плохой 2 2" xfId="1230"/>
    <cellStyle name="Плохой 2 3" xfId="1231"/>
    <cellStyle name="Плохой 3" xfId="1232"/>
    <cellStyle name="Плохой 3 2" xfId="1233"/>
    <cellStyle name="Плохой 4" xfId="1234"/>
    <cellStyle name="Плохой 4 2" xfId="1235"/>
    <cellStyle name="Плохой 5" xfId="1236"/>
    <cellStyle name="Плохой 5 2" xfId="1237"/>
    <cellStyle name="Плохой 6" xfId="1238"/>
    <cellStyle name="Плохой 6 2" xfId="1239"/>
    <cellStyle name="Плохой 7" xfId="1240"/>
    <cellStyle name="Плохой 7 2" xfId="1241"/>
    <cellStyle name="Плохой 8" xfId="1242"/>
    <cellStyle name="Плохой 8 2" xfId="1243"/>
    <cellStyle name="Плохой 9" xfId="1244"/>
    <cellStyle name="Плохой 9 2" xfId="1245"/>
    <cellStyle name="По центру с переносом" xfId="1246"/>
    <cellStyle name="По ширине с переносом" xfId="1247"/>
    <cellStyle name="Поле ввода" xfId="1248"/>
    <cellStyle name="Пояснение 10" xfId="1249"/>
    <cellStyle name="Пояснение 2" xfId="1250"/>
    <cellStyle name="Пояснение 2 2" xfId="1251"/>
    <cellStyle name="Пояснение 2 3" xfId="1252"/>
    <cellStyle name="Пояснение 3" xfId="1253"/>
    <cellStyle name="Пояснение 3 2" xfId="1254"/>
    <cellStyle name="Пояснение 4" xfId="1255"/>
    <cellStyle name="Пояснение 4 2" xfId="1256"/>
    <cellStyle name="Пояснение 5" xfId="1257"/>
    <cellStyle name="Пояснение 5 2" xfId="1258"/>
    <cellStyle name="Пояснение 6" xfId="1259"/>
    <cellStyle name="Пояснение 6 2" xfId="1260"/>
    <cellStyle name="Пояснение 7" xfId="1261"/>
    <cellStyle name="Пояснение 7 2" xfId="1262"/>
    <cellStyle name="Пояснение 8" xfId="1263"/>
    <cellStyle name="Пояснение 8 2" xfId="1264"/>
    <cellStyle name="Пояснение 9" xfId="1265"/>
    <cellStyle name="Пояснение 9 2" xfId="1266"/>
    <cellStyle name="Примечание 10" xfId="1267"/>
    <cellStyle name="Примечание 10 2" xfId="1268"/>
    <cellStyle name="Примечание 10_46EE.2011(v1.0)" xfId="1269"/>
    <cellStyle name="Примечание 11" xfId="1270"/>
    <cellStyle name="Примечание 11 2" xfId="1271"/>
    <cellStyle name="Примечание 11_46EE.2011(v1.0)" xfId="1272"/>
    <cellStyle name="Примечание 12" xfId="1273"/>
    <cellStyle name="Примечание 12 2" xfId="1274"/>
    <cellStyle name="Примечание 12_46EE.2011(v1.0)" xfId="1275"/>
    <cellStyle name="Примечание 13" xfId="1276"/>
    <cellStyle name="Примечание 14" xfId="1277"/>
    <cellStyle name="Примечание 2" xfId="1278"/>
    <cellStyle name="Примечание 2 2" xfId="1279"/>
    <cellStyle name="Примечание 2 3" xfId="1280"/>
    <cellStyle name="Примечание 2 4" xfId="1281"/>
    <cellStyle name="Примечание 2 5" xfId="1282"/>
    <cellStyle name="Примечание 2 6" xfId="1283"/>
    <cellStyle name="Примечание 2 7" xfId="1284"/>
    <cellStyle name="Примечание 2 8" xfId="1285"/>
    <cellStyle name="Примечание 2 9" xfId="1286"/>
    <cellStyle name="Примечание 2_46EE.2011(v1.0)" xfId="1287"/>
    <cellStyle name="Примечание 3" xfId="1288"/>
    <cellStyle name="Примечание 3 2" xfId="1289"/>
    <cellStyle name="Примечание 3 3" xfId="1290"/>
    <cellStyle name="Примечание 3 4" xfId="1291"/>
    <cellStyle name="Примечание 3 5" xfId="1292"/>
    <cellStyle name="Примечание 3 6" xfId="1293"/>
    <cellStyle name="Примечание 3 7" xfId="1294"/>
    <cellStyle name="Примечание 3 8" xfId="1295"/>
    <cellStyle name="Примечание 3_46EE.2011(v1.0)" xfId="1296"/>
    <cellStyle name="Примечание 4" xfId="1297"/>
    <cellStyle name="Примечание 4 2" xfId="1298"/>
    <cellStyle name="Примечание 4 3" xfId="1299"/>
    <cellStyle name="Примечание 4 4" xfId="1300"/>
    <cellStyle name="Примечание 4 5" xfId="1301"/>
    <cellStyle name="Примечание 4 6" xfId="1302"/>
    <cellStyle name="Примечание 4 7" xfId="1303"/>
    <cellStyle name="Примечание 4 8" xfId="1304"/>
    <cellStyle name="Примечание 4_46EE.2011(v1.0)" xfId="1305"/>
    <cellStyle name="Примечание 5" xfId="1306"/>
    <cellStyle name="Примечание 5 2" xfId="1307"/>
    <cellStyle name="Примечание 5 3" xfId="1308"/>
    <cellStyle name="Примечание 5 4" xfId="1309"/>
    <cellStyle name="Примечание 5 5" xfId="1310"/>
    <cellStyle name="Примечание 5 6" xfId="1311"/>
    <cellStyle name="Примечание 5 7" xfId="1312"/>
    <cellStyle name="Примечание 5 8" xfId="1313"/>
    <cellStyle name="Примечание 5_46EE.2011(v1.0)" xfId="1314"/>
    <cellStyle name="Примечание 6" xfId="1315"/>
    <cellStyle name="Примечание 6 2" xfId="1316"/>
    <cellStyle name="Примечание 6_46EE.2011(v1.0)" xfId="1317"/>
    <cellStyle name="Примечание 7" xfId="1318"/>
    <cellStyle name="Примечание 7 2" xfId="1319"/>
    <cellStyle name="Примечание 7_46EE.2011(v1.0)" xfId="1320"/>
    <cellStyle name="Примечание 8" xfId="1321"/>
    <cellStyle name="Примечание 8 2" xfId="1322"/>
    <cellStyle name="Примечание 8_46EE.2011(v1.0)" xfId="1323"/>
    <cellStyle name="Примечание 9" xfId="1324"/>
    <cellStyle name="Примечание 9 2" xfId="1325"/>
    <cellStyle name="Примечание 9_46EE.2011(v1.0)" xfId="1326"/>
    <cellStyle name="Процентный" xfId="1452" builtinId="5"/>
    <cellStyle name="Процентный 2" xfId="1327"/>
    <cellStyle name="Процентный 2 2" xfId="1328"/>
    <cellStyle name="Процентный 2 3" xfId="1329"/>
    <cellStyle name="Процентный 3" xfId="1330"/>
    <cellStyle name="Процентный 4" xfId="1331"/>
    <cellStyle name="Связанная ячейка 10" xfId="1332"/>
    <cellStyle name="Связанная ячейка 2" xfId="1333"/>
    <cellStyle name="Связанная ячейка 2 2" xfId="1334"/>
    <cellStyle name="Связанная ячейка 2 3" xfId="1335"/>
    <cellStyle name="Связанная ячейка 2_46EE.2011(v1.0)" xfId="1336"/>
    <cellStyle name="Связанная ячейка 3" xfId="1337"/>
    <cellStyle name="Связанная ячейка 3 2" xfId="1338"/>
    <cellStyle name="Связанная ячейка 3_46EE.2011(v1.0)" xfId="1339"/>
    <cellStyle name="Связанная ячейка 4" xfId="1340"/>
    <cellStyle name="Связанная ячейка 4 2" xfId="1341"/>
    <cellStyle name="Связанная ячейка 4_46EE.2011(v1.0)" xfId="1342"/>
    <cellStyle name="Связанная ячейка 5" xfId="1343"/>
    <cellStyle name="Связанная ячейка 5 2" xfId="1344"/>
    <cellStyle name="Связанная ячейка 5_46EE.2011(v1.0)" xfId="1345"/>
    <cellStyle name="Связанная ячейка 6" xfId="1346"/>
    <cellStyle name="Связанная ячейка 6 2" xfId="1347"/>
    <cellStyle name="Связанная ячейка 6_46EE.2011(v1.0)" xfId="1348"/>
    <cellStyle name="Связанная ячейка 7" xfId="1349"/>
    <cellStyle name="Связанная ячейка 7 2" xfId="1350"/>
    <cellStyle name="Связанная ячейка 7_46EE.2011(v1.0)" xfId="1351"/>
    <cellStyle name="Связанная ячейка 8" xfId="1352"/>
    <cellStyle name="Связанная ячейка 8 2" xfId="1353"/>
    <cellStyle name="Связанная ячейка 8_46EE.2011(v1.0)" xfId="1354"/>
    <cellStyle name="Связанная ячейка 9" xfId="1355"/>
    <cellStyle name="Связанная ячейка 9 2" xfId="1356"/>
    <cellStyle name="Связанная ячейка 9_46EE.2011(v1.0)" xfId="1357"/>
    <cellStyle name="Стиль 1" xfId="1358"/>
    <cellStyle name="Стиль 1 2" xfId="1359"/>
    <cellStyle name="Стиль 1 2 2" xfId="1360"/>
    <cellStyle name="Стиль 1 3" xfId="1361"/>
    <cellStyle name="ТЕКСТ" xfId="1362"/>
    <cellStyle name="ТЕКСТ 2" xfId="1363"/>
    <cellStyle name="ТЕКСТ 3" xfId="1364"/>
    <cellStyle name="ТЕКСТ 4" xfId="1365"/>
    <cellStyle name="ТЕКСТ 5" xfId="1366"/>
    <cellStyle name="ТЕКСТ 6" xfId="1367"/>
    <cellStyle name="ТЕКСТ 7" xfId="1368"/>
    <cellStyle name="ТЕКСТ 8" xfId="1369"/>
    <cellStyle name="Текст предупреждения 10" xfId="1370"/>
    <cellStyle name="Текст предупреждения 2" xfId="1371"/>
    <cellStyle name="Текст предупреждения 2 2" xfId="1372"/>
    <cellStyle name="Текст предупреждения 2 3" xfId="1373"/>
    <cellStyle name="Текст предупреждения 3" xfId="1374"/>
    <cellStyle name="Текст предупреждения 3 2" xfId="1375"/>
    <cellStyle name="Текст предупреждения 4" xfId="1376"/>
    <cellStyle name="Текст предупреждения 4 2" xfId="1377"/>
    <cellStyle name="Текст предупреждения 5" xfId="1378"/>
    <cellStyle name="Текст предупреждения 5 2" xfId="1379"/>
    <cellStyle name="Текст предупреждения 6" xfId="1380"/>
    <cellStyle name="Текст предупреждения 6 2" xfId="1381"/>
    <cellStyle name="Текст предупреждения 7" xfId="1382"/>
    <cellStyle name="Текст предупреждения 7 2" xfId="1383"/>
    <cellStyle name="Текст предупреждения 8" xfId="1384"/>
    <cellStyle name="Текст предупреждения 8 2" xfId="1385"/>
    <cellStyle name="Текст предупреждения 9" xfId="1386"/>
    <cellStyle name="Текст предупреждения 9 2" xfId="1387"/>
    <cellStyle name="Текстовый" xfId="1388"/>
    <cellStyle name="Текстовый 2" xfId="1389"/>
    <cellStyle name="Текстовый 3" xfId="1390"/>
    <cellStyle name="Текстовый 4" xfId="1391"/>
    <cellStyle name="Текстовый 5" xfId="1392"/>
    <cellStyle name="Текстовый 6" xfId="1393"/>
    <cellStyle name="Текстовый 7" xfId="1394"/>
    <cellStyle name="Текстовый 8" xfId="1395"/>
    <cellStyle name="Текстовый_1" xfId="1396"/>
    <cellStyle name="Тысячи [0]_22гк" xfId="1397"/>
    <cellStyle name="Тысячи_22гк" xfId="1398"/>
    <cellStyle name="ФИКСИРОВАННЫЙ" xfId="1399"/>
    <cellStyle name="ФИКСИРОВАННЫЙ 2" xfId="1400"/>
    <cellStyle name="ФИКСИРОВАННЫЙ 3" xfId="1401"/>
    <cellStyle name="ФИКСИРОВАННЫЙ 4" xfId="1402"/>
    <cellStyle name="ФИКСИРОВАННЫЙ 5" xfId="1403"/>
    <cellStyle name="ФИКСИРОВАННЫЙ 6" xfId="1404"/>
    <cellStyle name="ФИКСИРОВАННЫЙ 7" xfId="1405"/>
    <cellStyle name="ФИКСИРОВАННЫЙ 8" xfId="1406"/>
    <cellStyle name="ФИКСИРОВАННЫЙ_1" xfId="1407"/>
    <cellStyle name="Финансовый 2" xfId="1408"/>
    <cellStyle name="Финансовый 2 2" xfId="1409"/>
    <cellStyle name="Финансовый 2 3" xfId="1410"/>
    <cellStyle name="Финансовый 2_46EE.2011(v1.0)" xfId="1411"/>
    <cellStyle name="Финансовый 3" xfId="1412"/>
    <cellStyle name="Формула" xfId="1413"/>
    <cellStyle name="Формула 2" xfId="1414"/>
    <cellStyle name="Формула_A РТ 2009 Рязаньэнерго" xfId="1415"/>
    <cellStyle name="ФормулаВБ" xfId="1416"/>
    <cellStyle name="ФормулаНаКонтроль" xfId="1417"/>
    <cellStyle name="Хороший 10" xfId="1418"/>
    <cellStyle name="Хороший 2" xfId="1419"/>
    <cellStyle name="Хороший 2 2" xfId="1420"/>
    <cellStyle name="Хороший 2 3" xfId="1421"/>
    <cellStyle name="Хороший 3" xfId="1422"/>
    <cellStyle name="Хороший 3 2" xfId="1423"/>
    <cellStyle name="Хороший 4" xfId="1424"/>
    <cellStyle name="Хороший 4 2" xfId="1425"/>
    <cellStyle name="Хороший 5" xfId="1426"/>
    <cellStyle name="Хороший 5 2" xfId="1427"/>
    <cellStyle name="Хороший 6" xfId="1428"/>
    <cellStyle name="Хороший 6 2" xfId="1429"/>
    <cellStyle name="Хороший 7" xfId="1430"/>
    <cellStyle name="Хороший 7 2" xfId="1431"/>
    <cellStyle name="Хороший 8" xfId="1432"/>
    <cellStyle name="Хороший 8 2" xfId="1433"/>
    <cellStyle name="Хороший 9" xfId="1434"/>
    <cellStyle name="Хороший 9 2" xfId="1435"/>
    <cellStyle name="Цифры по центру с десятыми" xfId="1436"/>
    <cellStyle name="Џђћ–…ќ’ќ›‰" xfId="1437"/>
    <cellStyle name="Шапка таблицы" xfId="1438"/>
    <cellStyle name="㼿" xfId="1439"/>
    <cellStyle name="㼿 2" xfId="1440"/>
    <cellStyle name="㼿?" xfId="1441"/>
    <cellStyle name="㼿㼿" xfId="1442"/>
    <cellStyle name="㼿㼿?" xfId="1443"/>
    <cellStyle name="㼿㼿? 2" xfId="1444"/>
    <cellStyle name="㼿㼿? 2 2" xfId="1445"/>
    <cellStyle name="㼿㼿㼿" xfId="1446"/>
    <cellStyle name="㼿㼿㼿?" xfId="1447"/>
    <cellStyle name="㼿㼿㼿㼿" xfId="1448"/>
    <cellStyle name="㼿㼿㼿㼿?" xfId="1449"/>
    <cellStyle name="㼿㼿㼿㼿㼿" xfId="14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9"/>
  <sheetViews>
    <sheetView zoomScale="90" zoomScaleNormal="90" workbookViewId="0">
      <pane xSplit="1" ySplit="6" topLeftCell="B190" activePane="bottomRight" state="frozen"/>
      <selection pane="topRight" activeCell="I1" sqref="I1"/>
      <selection pane="bottomLeft" activeCell="A29" sqref="A29"/>
      <selection pane="bottomRight" activeCell="E207" sqref="E207"/>
    </sheetView>
  </sheetViews>
  <sheetFormatPr defaultRowHeight="15"/>
  <cols>
    <col min="1" max="1" width="4.75" style="1" customWidth="1"/>
    <col min="2" max="2" width="37.625" style="1" customWidth="1"/>
    <col min="3" max="6" width="12.125" style="2" customWidth="1"/>
    <col min="7" max="7" width="12.125" style="1" customWidth="1"/>
    <col min="8" max="12" width="10.125" style="1" customWidth="1"/>
    <col min="13" max="16384" width="9" style="1"/>
  </cols>
  <sheetData>
    <row r="1" spans="1:13" ht="15.75">
      <c r="B1" s="69" t="s">
        <v>67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12"/>
    </row>
    <row r="2" spans="1:13" ht="15.75">
      <c r="B2" s="69" t="s">
        <v>68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12"/>
    </row>
    <row r="3" spans="1:13">
      <c r="C3" s="3" t="s">
        <v>0</v>
      </c>
      <c r="D3" s="4"/>
      <c r="E3" s="4"/>
      <c r="F3" s="4"/>
      <c r="G3" s="4"/>
      <c r="H3" s="5"/>
      <c r="M3" s="6"/>
    </row>
    <row r="4" spans="1:13" ht="15" customHeight="1">
      <c r="A4" s="70" t="s">
        <v>1</v>
      </c>
      <c r="B4" s="71" t="s">
        <v>2</v>
      </c>
      <c r="C4" s="68" t="s">
        <v>3</v>
      </c>
      <c r="D4" s="68"/>
      <c r="E4" s="68"/>
      <c r="F4" s="68"/>
      <c r="G4" s="68"/>
      <c r="H4" s="68" t="s">
        <v>4</v>
      </c>
      <c r="I4" s="68"/>
      <c r="J4" s="68"/>
      <c r="K4" s="68"/>
      <c r="L4" s="68"/>
    </row>
    <row r="5" spans="1:13">
      <c r="A5" s="70"/>
      <c r="B5" s="71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3">
      <c r="A6" s="70"/>
      <c r="B6" s="71"/>
      <c r="C6" s="7" t="s">
        <v>5</v>
      </c>
      <c r="D6" s="7" t="s">
        <v>6</v>
      </c>
      <c r="E6" s="7" t="s">
        <v>7</v>
      </c>
      <c r="F6" s="7" t="s">
        <v>8</v>
      </c>
      <c r="G6" s="11" t="s">
        <v>9</v>
      </c>
      <c r="H6" s="11" t="s">
        <v>5</v>
      </c>
      <c r="I6" s="11" t="s">
        <v>6</v>
      </c>
      <c r="J6" s="11" t="s">
        <v>7</v>
      </c>
      <c r="K6" s="11" t="s">
        <v>8</v>
      </c>
      <c r="L6" s="11" t="s">
        <v>9</v>
      </c>
    </row>
    <row r="7" spans="1:13" s="2" customFormat="1">
      <c r="A7" s="33">
        <v>1</v>
      </c>
      <c r="B7" s="18" t="s">
        <v>10</v>
      </c>
      <c r="C7" s="19">
        <v>499361</v>
      </c>
      <c r="D7" s="19">
        <v>0</v>
      </c>
      <c r="E7" s="19">
        <v>1374577</v>
      </c>
      <c r="F7" s="19">
        <v>434669</v>
      </c>
      <c r="G7" s="19">
        <v>2308607</v>
      </c>
      <c r="H7" s="20">
        <v>771.86176075268804</v>
      </c>
      <c r="I7" s="20" t="s">
        <v>203</v>
      </c>
      <c r="J7" s="20">
        <v>2124.6821908602151</v>
      </c>
      <c r="K7" s="20">
        <v>671.86740591397847</v>
      </c>
      <c r="L7" s="20">
        <v>3568.4113575268816</v>
      </c>
    </row>
    <row r="8" spans="1:13" s="2" customFormat="1">
      <c r="A8" s="34"/>
      <c r="B8" s="35" t="s">
        <v>70</v>
      </c>
      <c r="C8" s="22">
        <v>499361</v>
      </c>
      <c r="D8" s="22">
        <v>0</v>
      </c>
      <c r="E8" s="22">
        <v>1374577</v>
      </c>
      <c r="F8" s="22">
        <v>434669</v>
      </c>
      <c r="G8" s="22">
        <v>2308607</v>
      </c>
      <c r="H8" s="22">
        <v>771.86176075268804</v>
      </c>
      <c r="I8" s="22"/>
      <c r="J8" s="22">
        <v>2124.6821908602151</v>
      </c>
      <c r="K8" s="22">
        <v>671.86740591397847</v>
      </c>
      <c r="L8" s="22">
        <v>3568.4113575268816</v>
      </c>
    </row>
    <row r="9" spans="1:13" s="2" customFormat="1">
      <c r="A9" s="36">
        <v>2</v>
      </c>
      <c r="B9" s="24" t="s">
        <v>11</v>
      </c>
      <c r="C9" s="25">
        <v>0</v>
      </c>
      <c r="D9" s="25">
        <v>0</v>
      </c>
      <c r="E9" s="25">
        <v>373861</v>
      </c>
      <c r="F9" s="25">
        <v>188615</v>
      </c>
      <c r="G9" s="25">
        <v>562476</v>
      </c>
      <c r="H9" s="26" t="s">
        <v>203</v>
      </c>
      <c r="I9" s="26" t="s">
        <v>203</v>
      </c>
      <c r="J9" s="26">
        <v>577.8765456989247</v>
      </c>
      <c r="K9" s="26">
        <v>291.54200268817203</v>
      </c>
      <c r="L9" s="26">
        <v>869.41854838709673</v>
      </c>
    </row>
    <row r="10" spans="1:13" s="2" customFormat="1">
      <c r="A10" s="35"/>
      <c r="B10" s="35" t="s">
        <v>71</v>
      </c>
      <c r="C10" s="22"/>
      <c r="D10" s="22"/>
      <c r="E10" s="22">
        <v>20562.355</v>
      </c>
      <c r="F10" s="22">
        <v>94307.5</v>
      </c>
      <c r="G10" s="22">
        <v>114869.855</v>
      </c>
      <c r="H10" s="22"/>
      <c r="I10" s="22"/>
      <c r="J10" s="22">
        <v>31.783210013440858</v>
      </c>
      <c r="K10" s="22">
        <v>145.77100134408602</v>
      </c>
      <c r="L10" s="22">
        <v>177.55421135752687</v>
      </c>
    </row>
    <row r="11" spans="1:13" s="2" customFormat="1">
      <c r="A11" s="35"/>
      <c r="B11" s="35" t="s">
        <v>72</v>
      </c>
      <c r="C11" s="22"/>
      <c r="D11" s="22"/>
      <c r="E11" s="22">
        <v>216839.37999999998</v>
      </c>
      <c r="F11" s="22">
        <v>92421.349999999991</v>
      </c>
      <c r="G11" s="22">
        <v>309260.73</v>
      </c>
      <c r="H11" s="22"/>
      <c r="I11" s="22"/>
      <c r="J11" s="22">
        <v>335.16839650537628</v>
      </c>
      <c r="K11" s="22">
        <v>142.85558131720427</v>
      </c>
      <c r="L11" s="22">
        <v>478.02397782258055</v>
      </c>
    </row>
    <row r="12" spans="1:13" s="2" customFormat="1">
      <c r="A12" s="35"/>
      <c r="B12" s="35" t="s">
        <v>73</v>
      </c>
      <c r="C12" s="22"/>
      <c r="D12" s="22"/>
      <c r="E12" s="22">
        <v>41124.71</v>
      </c>
      <c r="F12" s="22">
        <v>1886.15</v>
      </c>
      <c r="G12" s="22">
        <v>43010.86</v>
      </c>
      <c r="H12" s="22"/>
      <c r="I12" s="22"/>
      <c r="J12" s="22">
        <v>63.566420026881715</v>
      </c>
      <c r="K12" s="22">
        <v>2.9154200268817201</v>
      </c>
      <c r="L12" s="22">
        <v>66.481840053763435</v>
      </c>
    </row>
    <row r="13" spans="1:13" s="2" customFormat="1">
      <c r="A13" s="17"/>
      <c r="B13" s="17" t="s">
        <v>113</v>
      </c>
      <c r="C13" s="22"/>
      <c r="D13" s="22"/>
      <c r="E13" s="22">
        <v>95334.555000000008</v>
      </c>
      <c r="F13" s="22"/>
      <c r="G13" s="22">
        <v>95334.555000000008</v>
      </c>
      <c r="H13" s="22"/>
      <c r="I13" s="22"/>
      <c r="J13" s="22">
        <v>147.35851915322579</v>
      </c>
      <c r="K13" s="22"/>
      <c r="L13" s="22">
        <v>147.35851915322579</v>
      </c>
    </row>
    <row r="14" spans="1:13" s="2" customFormat="1">
      <c r="A14" s="37">
        <v>3</v>
      </c>
      <c r="B14" s="30" t="s">
        <v>12</v>
      </c>
      <c r="C14" s="31">
        <v>0</v>
      </c>
      <c r="D14" s="31">
        <v>0</v>
      </c>
      <c r="E14" s="31">
        <v>903936</v>
      </c>
      <c r="F14" s="31">
        <v>999044</v>
      </c>
      <c r="G14" s="31">
        <v>1902980</v>
      </c>
      <c r="H14" s="32" t="s">
        <v>203</v>
      </c>
      <c r="I14" s="32" t="s">
        <v>203</v>
      </c>
      <c r="J14" s="32">
        <v>1397.2129032258065</v>
      </c>
      <c r="K14" s="32">
        <v>1544.2212365591397</v>
      </c>
      <c r="L14" s="32">
        <v>2941.4341397849462</v>
      </c>
    </row>
    <row r="15" spans="1:13" s="2" customFormat="1">
      <c r="A15" s="35"/>
      <c r="B15" s="35" t="s">
        <v>74</v>
      </c>
      <c r="C15" s="22"/>
      <c r="D15" s="22"/>
      <c r="E15" s="22">
        <v>903936</v>
      </c>
      <c r="F15" s="22">
        <v>999044</v>
      </c>
      <c r="G15" s="22">
        <v>1902980</v>
      </c>
      <c r="H15" s="22"/>
      <c r="I15" s="22"/>
      <c r="J15" s="22">
        <v>1397.2129032258065</v>
      </c>
      <c r="K15" s="22">
        <v>1544.2212365591397</v>
      </c>
      <c r="L15" s="22">
        <v>2941.4341397849462</v>
      </c>
    </row>
    <row r="16" spans="1:13" s="2" customFormat="1">
      <c r="A16" s="37">
        <v>4</v>
      </c>
      <c r="B16" s="30" t="s">
        <v>13</v>
      </c>
      <c r="C16" s="31">
        <v>288852</v>
      </c>
      <c r="D16" s="31">
        <v>0</v>
      </c>
      <c r="E16" s="31">
        <v>874452</v>
      </c>
      <c r="F16" s="31">
        <v>310172</v>
      </c>
      <c r="G16" s="31">
        <v>1473476</v>
      </c>
      <c r="H16" s="32">
        <v>446.47822580645158</v>
      </c>
      <c r="I16" s="32" t="s">
        <v>203</v>
      </c>
      <c r="J16" s="32">
        <v>1351.639516129032</v>
      </c>
      <c r="K16" s="32">
        <v>479.43252688172038</v>
      </c>
      <c r="L16" s="32">
        <v>2277.5502688172037</v>
      </c>
    </row>
    <row r="17" spans="1:12" s="2" customFormat="1">
      <c r="A17" s="35"/>
      <c r="B17" s="35" t="s">
        <v>80</v>
      </c>
      <c r="C17" s="22">
        <v>288852</v>
      </c>
      <c r="D17" s="22"/>
      <c r="E17" s="22">
        <v>72579.516000000003</v>
      </c>
      <c r="F17" s="22">
        <v>51178.380000000005</v>
      </c>
      <c r="G17" s="22">
        <v>412609.89600000001</v>
      </c>
      <c r="H17" s="22">
        <v>446.47822580645158</v>
      </c>
      <c r="I17" s="22"/>
      <c r="J17" s="22">
        <v>112.18607983870967</v>
      </c>
      <c r="K17" s="22">
        <v>79.106366935483877</v>
      </c>
      <c r="L17" s="22">
        <v>637.77067258064505</v>
      </c>
    </row>
    <row r="18" spans="1:12" s="2" customFormat="1">
      <c r="A18" s="35"/>
      <c r="B18" s="35" t="s">
        <v>81</v>
      </c>
      <c r="C18" s="22"/>
      <c r="D18" s="22"/>
      <c r="E18" s="22">
        <v>801872.48399999994</v>
      </c>
      <c r="F18" s="22">
        <v>258993.62</v>
      </c>
      <c r="G18" s="22">
        <v>1060866.1039999998</v>
      </c>
      <c r="H18" s="22"/>
      <c r="I18" s="22"/>
      <c r="J18" s="22">
        <v>1239.4534362903223</v>
      </c>
      <c r="K18" s="22">
        <v>400.32615994623654</v>
      </c>
      <c r="L18" s="22">
        <v>1639.779596236559</v>
      </c>
    </row>
    <row r="19" spans="1:12" s="2" customFormat="1">
      <c r="A19" s="37">
        <v>5</v>
      </c>
      <c r="B19" s="30" t="s">
        <v>14</v>
      </c>
      <c r="C19" s="31">
        <v>404196</v>
      </c>
      <c r="D19" s="31">
        <v>124500</v>
      </c>
      <c r="E19" s="31">
        <v>3943448</v>
      </c>
      <c r="F19" s="31">
        <v>1531802</v>
      </c>
      <c r="G19" s="31">
        <v>6003946</v>
      </c>
      <c r="H19" s="32">
        <v>624.76532258064503</v>
      </c>
      <c r="I19" s="32">
        <v>192.43951612903226</v>
      </c>
      <c r="J19" s="32">
        <v>6095.3833333333323</v>
      </c>
      <c r="K19" s="32">
        <v>2367.7047043010748</v>
      </c>
      <c r="L19" s="32">
        <v>9280.292876344085</v>
      </c>
    </row>
    <row r="20" spans="1:12" s="2" customFormat="1">
      <c r="A20" s="35"/>
      <c r="B20" s="35" t="s">
        <v>78</v>
      </c>
      <c r="C20" s="22">
        <v>404196</v>
      </c>
      <c r="D20" s="22">
        <v>124500</v>
      </c>
      <c r="E20" s="22">
        <v>1261903</v>
      </c>
      <c r="F20" s="22">
        <v>91908</v>
      </c>
      <c r="G20" s="22">
        <v>1882507</v>
      </c>
      <c r="H20" s="22">
        <v>624.76532258064503</v>
      </c>
      <c r="I20" s="22">
        <v>192.43951612903226</v>
      </c>
      <c r="J20" s="22">
        <v>1950.5221102150535</v>
      </c>
      <c r="K20" s="22">
        <v>142.06209677419355</v>
      </c>
      <c r="L20" s="22">
        <v>2909.7890456989244</v>
      </c>
    </row>
    <row r="21" spans="1:12" s="2" customFormat="1">
      <c r="A21" s="35"/>
      <c r="B21" s="35" t="s">
        <v>79</v>
      </c>
      <c r="C21" s="22"/>
      <c r="D21" s="22"/>
      <c r="E21" s="22">
        <v>1143600</v>
      </c>
      <c r="F21" s="22">
        <v>796537</v>
      </c>
      <c r="G21" s="22">
        <v>1940137</v>
      </c>
      <c r="H21" s="22"/>
      <c r="I21" s="22"/>
      <c r="J21" s="22">
        <v>1767.6612903225805</v>
      </c>
      <c r="K21" s="22">
        <v>1231.2063844086022</v>
      </c>
      <c r="L21" s="22">
        <v>2998.8676747311829</v>
      </c>
    </row>
    <row r="22" spans="1:12" s="2" customFormat="1">
      <c r="A22" s="35"/>
      <c r="B22" s="35" t="s">
        <v>75</v>
      </c>
      <c r="C22" s="22"/>
      <c r="D22" s="22"/>
      <c r="E22" s="22">
        <v>1301338</v>
      </c>
      <c r="F22" s="22">
        <v>413587</v>
      </c>
      <c r="G22" s="22">
        <v>1714925</v>
      </c>
      <c r="H22" s="22"/>
      <c r="I22" s="22"/>
      <c r="J22" s="22">
        <v>2011.4767473118277</v>
      </c>
      <c r="K22" s="22">
        <v>639.28098118279559</v>
      </c>
      <c r="L22" s="22">
        <v>2650.7577284946233</v>
      </c>
    </row>
    <row r="23" spans="1:12" s="2" customFormat="1" ht="15.75" customHeight="1">
      <c r="A23" s="35"/>
      <c r="B23" s="35" t="s">
        <v>76</v>
      </c>
      <c r="C23" s="22"/>
      <c r="D23" s="22"/>
      <c r="E23" s="22">
        <v>236607</v>
      </c>
      <c r="F23" s="22">
        <v>229770</v>
      </c>
      <c r="G23" s="22">
        <v>466377</v>
      </c>
      <c r="H23" s="22"/>
      <c r="I23" s="22"/>
      <c r="J23" s="22">
        <v>365.72318548387091</v>
      </c>
      <c r="K23" s="22">
        <v>355.15524193548384</v>
      </c>
      <c r="L23" s="22">
        <v>720.87842741935469</v>
      </c>
    </row>
    <row r="24" spans="1:12" s="2" customFormat="1">
      <c r="A24" s="37">
        <v>6</v>
      </c>
      <c r="B24" s="30" t="s">
        <v>15</v>
      </c>
      <c r="C24" s="31">
        <v>7623</v>
      </c>
      <c r="D24" s="31">
        <v>0</v>
      </c>
      <c r="E24" s="31">
        <v>765317</v>
      </c>
      <c r="F24" s="31">
        <v>625564</v>
      </c>
      <c r="G24" s="31">
        <v>1398504</v>
      </c>
      <c r="H24" s="32">
        <v>11.782862903225805</v>
      </c>
      <c r="I24" s="32" t="s">
        <v>203</v>
      </c>
      <c r="J24" s="32">
        <v>1182.9496639784945</v>
      </c>
      <c r="K24" s="32">
        <v>966.93360215053747</v>
      </c>
      <c r="L24" s="32">
        <v>2161.6661290322577</v>
      </c>
    </row>
    <row r="25" spans="1:12" s="2" customFormat="1">
      <c r="A25" s="35"/>
      <c r="B25" s="35" t="s">
        <v>83</v>
      </c>
      <c r="C25" s="22">
        <v>7623</v>
      </c>
      <c r="D25" s="22"/>
      <c r="E25" s="22">
        <v>35969.898999999998</v>
      </c>
      <c r="F25" s="22">
        <v>43789.48</v>
      </c>
      <c r="G25" s="22">
        <v>87382.379000000001</v>
      </c>
      <c r="H25" s="22">
        <v>11.782862903225805</v>
      </c>
      <c r="I25" s="22"/>
      <c r="J25" s="22">
        <v>55.598634206989239</v>
      </c>
      <c r="K25" s="22">
        <v>67.685352150537625</v>
      </c>
      <c r="L25" s="22">
        <v>135.06684926075266</v>
      </c>
    </row>
    <row r="26" spans="1:12" s="2" customFormat="1">
      <c r="A26" s="35"/>
      <c r="B26" s="35" t="s">
        <v>82</v>
      </c>
      <c r="C26" s="22"/>
      <c r="D26" s="22"/>
      <c r="E26" s="22">
        <v>257911.82900000003</v>
      </c>
      <c r="F26" s="22">
        <v>167651.152</v>
      </c>
      <c r="G26" s="22">
        <v>425562.98100000003</v>
      </c>
      <c r="H26" s="22"/>
      <c r="I26" s="22"/>
      <c r="J26" s="22">
        <v>398.65403676075266</v>
      </c>
      <c r="K26" s="22">
        <v>259.13820537634405</v>
      </c>
      <c r="L26" s="22">
        <v>657.79224213709676</v>
      </c>
    </row>
    <row r="27" spans="1:12" s="2" customFormat="1">
      <c r="A27" s="35"/>
      <c r="B27" s="35" t="s">
        <v>84</v>
      </c>
      <c r="C27" s="22"/>
      <c r="D27" s="22"/>
      <c r="E27" s="22">
        <v>42857.752</v>
      </c>
      <c r="F27" s="22">
        <v>21269.176000000003</v>
      </c>
      <c r="G27" s="22">
        <v>64126.928</v>
      </c>
      <c r="H27" s="22"/>
      <c r="I27" s="22"/>
      <c r="J27" s="22">
        <v>66.24518118279569</v>
      </c>
      <c r="K27" s="22">
        <v>32.875742473118279</v>
      </c>
      <c r="L27" s="22">
        <v>99.12092365591397</v>
      </c>
    </row>
    <row r="28" spans="1:12" s="2" customFormat="1">
      <c r="A28" s="35"/>
      <c r="B28" s="35" t="s">
        <v>85</v>
      </c>
      <c r="C28" s="22"/>
      <c r="D28" s="22"/>
      <c r="E28" s="22">
        <v>13010.389000000001</v>
      </c>
      <c r="F28" s="22">
        <v>15013.536</v>
      </c>
      <c r="G28" s="22">
        <v>28023.925000000003</v>
      </c>
      <c r="H28" s="22"/>
      <c r="I28" s="22"/>
      <c r="J28" s="22">
        <v>20.110144287634405</v>
      </c>
      <c r="K28" s="22">
        <v>23.206406451612903</v>
      </c>
      <c r="L28" s="22">
        <v>43.316550739247305</v>
      </c>
    </row>
    <row r="29" spans="1:12" s="2" customFormat="1">
      <c r="A29" s="35"/>
      <c r="B29" s="35" t="s">
        <v>86</v>
      </c>
      <c r="C29" s="22"/>
      <c r="D29" s="22"/>
      <c r="E29" s="22">
        <v>415567.13099999999</v>
      </c>
      <c r="F29" s="22">
        <v>377840.65600000002</v>
      </c>
      <c r="G29" s="22">
        <v>793407.78700000001</v>
      </c>
      <c r="H29" s="22"/>
      <c r="I29" s="22"/>
      <c r="J29" s="22">
        <v>642.34166754032253</v>
      </c>
      <c r="K29" s="22">
        <v>584.02789569892479</v>
      </c>
      <c r="L29" s="22">
        <v>1226.3695632392473</v>
      </c>
    </row>
    <row r="30" spans="1:12" s="2" customFormat="1">
      <c r="A30" s="37">
        <v>8</v>
      </c>
      <c r="B30" s="30" t="s">
        <v>16</v>
      </c>
      <c r="C30" s="31">
        <v>781040</v>
      </c>
      <c r="D30" s="31">
        <v>0</v>
      </c>
      <c r="E30" s="31">
        <v>1608761</v>
      </c>
      <c r="F30" s="31">
        <v>1059036</v>
      </c>
      <c r="G30" s="31">
        <v>3448837</v>
      </c>
      <c r="H30" s="32">
        <v>1207.2526881720428</v>
      </c>
      <c r="I30" s="32" t="s">
        <v>203</v>
      </c>
      <c r="J30" s="32">
        <v>2486.6601478494622</v>
      </c>
      <c r="K30" s="32">
        <v>1636.9508064516128</v>
      </c>
      <c r="L30" s="32">
        <v>5330.8636424731176</v>
      </c>
    </row>
    <row r="31" spans="1:12" s="2" customFormat="1" ht="14.25" customHeight="1">
      <c r="A31" s="35"/>
      <c r="B31" s="35" t="s">
        <v>87</v>
      </c>
      <c r="C31" s="22">
        <v>781040</v>
      </c>
      <c r="D31" s="22">
        <v>0</v>
      </c>
      <c r="E31" s="22">
        <v>1608761</v>
      </c>
      <c r="F31" s="22">
        <v>1059036</v>
      </c>
      <c r="G31" s="22">
        <v>3448837</v>
      </c>
      <c r="H31" s="22">
        <v>1207.2526881720428</v>
      </c>
      <c r="I31" s="22"/>
      <c r="J31" s="22">
        <v>2486.6601478494622</v>
      </c>
      <c r="K31" s="22">
        <v>1636.9508064516128</v>
      </c>
      <c r="L31" s="22">
        <v>5330.8636424731176</v>
      </c>
    </row>
    <row r="32" spans="1:12" s="2" customFormat="1">
      <c r="A32" s="37">
        <v>9</v>
      </c>
      <c r="B32" s="30" t="s">
        <v>17</v>
      </c>
      <c r="C32" s="31">
        <v>0</v>
      </c>
      <c r="D32" s="31">
        <v>0</v>
      </c>
      <c r="E32" s="31">
        <v>298871</v>
      </c>
      <c r="F32" s="31">
        <v>1584725</v>
      </c>
      <c r="G32" s="31">
        <v>1883596</v>
      </c>
      <c r="H32" s="32" t="s">
        <v>203</v>
      </c>
      <c r="I32" s="32" t="s">
        <v>203</v>
      </c>
      <c r="J32" s="32">
        <v>461.96458333333328</v>
      </c>
      <c r="K32" s="32">
        <v>2449.5077284946237</v>
      </c>
      <c r="L32" s="32">
        <v>2911.4723118279571</v>
      </c>
    </row>
    <row r="33" spans="1:12" s="2" customFormat="1">
      <c r="A33" s="35"/>
      <c r="B33" s="35" t="s">
        <v>88</v>
      </c>
      <c r="C33" s="22"/>
      <c r="D33" s="22"/>
      <c r="E33" s="22">
        <v>298871</v>
      </c>
      <c r="F33" s="22">
        <v>1584725</v>
      </c>
      <c r="G33" s="22">
        <v>1883596</v>
      </c>
      <c r="H33" s="22"/>
      <c r="I33" s="22"/>
      <c r="J33" s="22">
        <v>461.96458333333328</v>
      </c>
      <c r="K33" s="22">
        <v>2449.5077284946237</v>
      </c>
      <c r="L33" s="22">
        <v>2911.4723118279571</v>
      </c>
    </row>
    <row r="34" spans="1:12" s="2" customFormat="1">
      <c r="A34" s="37">
        <v>10</v>
      </c>
      <c r="B34" s="30" t="s">
        <v>18</v>
      </c>
      <c r="C34" s="31">
        <v>0</v>
      </c>
      <c r="D34" s="31">
        <v>0</v>
      </c>
      <c r="E34" s="31">
        <v>1215013</v>
      </c>
      <c r="F34" s="31">
        <v>500100</v>
      </c>
      <c r="G34" s="31">
        <v>1715113</v>
      </c>
      <c r="H34" s="32" t="s">
        <v>203</v>
      </c>
      <c r="I34" s="32" t="s">
        <v>203</v>
      </c>
      <c r="J34" s="32">
        <v>1878.0442876344084</v>
      </c>
      <c r="K34" s="32">
        <v>773.0040322580644</v>
      </c>
      <c r="L34" s="32">
        <v>2651.048319892473</v>
      </c>
    </row>
    <row r="35" spans="1:12" s="2" customFormat="1">
      <c r="A35" s="35"/>
      <c r="B35" s="35" t="s">
        <v>93</v>
      </c>
      <c r="C35" s="22"/>
      <c r="D35" s="22"/>
      <c r="E35" s="22">
        <v>784931</v>
      </c>
      <c r="F35" s="22">
        <v>272250</v>
      </c>
      <c r="G35" s="22">
        <v>1057181</v>
      </c>
      <c r="H35" s="22"/>
      <c r="I35" s="22"/>
      <c r="J35" s="22">
        <v>1213.2670026881722</v>
      </c>
      <c r="K35" s="22">
        <v>420.81653225806451</v>
      </c>
      <c r="L35" s="22">
        <v>1634.0835349462368</v>
      </c>
    </row>
    <row r="36" spans="1:12" s="2" customFormat="1">
      <c r="A36" s="35"/>
      <c r="B36" s="35" t="s">
        <v>90</v>
      </c>
      <c r="C36" s="22"/>
      <c r="D36" s="22"/>
      <c r="E36" s="22">
        <v>195492</v>
      </c>
      <c r="F36" s="22">
        <v>104919</v>
      </c>
      <c r="G36" s="22">
        <v>300411</v>
      </c>
      <c r="H36" s="22"/>
      <c r="I36" s="22"/>
      <c r="J36" s="63">
        <v>302.17177419354834</v>
      </c>
      <c r="K36" s="22">
        <v>162.17318548387098</v>
      </c>
      <c r="L36" s="22">
        <v>464.3449596774193</v>
      </c>
    </row>
    <row r="37" spans="1:12" s="2" customFormat="1">
      <c r="A37" s="35"/>
      <c r="B37" s="35" t="s">
        <v>89</v>
      </c>
      <c r="C37" s="22"/>
      <c r="D37" s="22"/>
      <c r="E37" s="22">
        <v>117295</v>
      </c>
      <c r="F37" s="22">
        <v>87433</v>
      </c>
      <c r="G37" s="22">
        <v>204728</v>
      </c>
      <c r="H37" s="22"/>
      <c r="I37" s="22"/>
      <c r="J37" s="22">
        <v>181.30275537634407</v>
      </c>
      <c r="K37" s="22">
        <v>135.14509408602149</v>
      </c>
      <c r="L37" s="22">
        <v>316.44784946236553</v>
      </c>
    </row>
    <row r="38" spans="1:12" s="2" customFormat="1">
      <c r="A38" s="35"/>
      <c r="B38" s="35" t="s">
        <v>91</v>
      </c>
      <c r="C38" s="22"/>
      <c r="D38" s="22"/>
      <c r="E38" s="22">
        <v>97746</v>
      </c>
      <c r="F38" s="22">
        <v>9268</v>
      </c>
      <c r="G38" s="22">
        <v>107014</v>
      </c>
      <c r="H38" s="22"/>
      <c r="I38" s="22"/>
      <c r="J38" s="22">
        <v>151.08588709677417</v>
      </c>
      <c r="K38" s="22">
        <v>14.325537634408601</v>
      </c>
      <c r="L38" s="22">
        <v>165.41142473118276</v>
      </c>
    </row>
    <row r="39" spans="1:12" s="2" customFormat="1">
      <c r="A39" s="35"/>
      <c r="B39" s="35" t="s">
        <v>92</v>
      </c>
      <c r="C39" s="22"/>
      <c r="D39" s="22"/>
      <c r="E39" s="22"/>
      <c r="F39" s="22">
        <v>17487</v>
      </c>
      <c r="G39" s="22">
        <v>17487</v>
      </c>
      <c r="H39" s="22"/>
      <c r="I39" s="22"/>
      <c r="J39" s="22"/>
      <c r="K39" s="22">
        <v>27.029637096774191</v>
      </c>
      <c r="L39" s="22">
        <v>27.029637096774191</v>
      </c>
    </row>
    <row r="40" spans="1:12" s="2" customFormat="1">
      <c r="A40" s="35"/>
      <c r="B40" s="35" t="s">
        <v>77</v>
      </c>
      <c r="C40" s="22"/>
      <c r="D40" s="22"/>
      <c r="E40" s="22">
        <v>19549</v>
      </c>
      <c r="F40" s="22">
        <v>8743</v>
      </c>
      <c r="G40" s="22">
        <v>28292</v>
      </c>
      <c r="H40" s="22"/>
      <c r="I40" s="22"/>
      <c r="J40" s="22">
        <v>30.216868279569891</v>
      </c>
      <c r="K40" s="22">
        <v>13.514045698924731</v>
      </c>
      <c r="L40" s="22">
        <v>43.73091397849462</v>
      </c>
    </row>
    <row r="41" spans="1:12" s="2" customFormat="1">
      <c r="A41" s="37">
        <v>11</v>
      </c>
      <c r="B41" s="30" t="s">
        <v>19</v>
      </c>
      <c r="C41" s="31">
        <v>0</v>
      </c>
      <c r="D41" s="31">
        <v>626845</v>
      </c>
      <c r="E41" s="31">
        <v>685708</v>
      </c>
      <c r="F41" s="31">
        <v>1176678</v>
      </c>
      <c r="G41" s="31">
        <v>2489231</v>
      </c>
      <c r="H41" s="32" t="s">
        <v>203</v>
      </c>
      <c r="I41" s="32">
        <v>968.91364247311822</v>
      </c>
      <c r="J41" s="32">
        <v>1059.8981182795699</v>
      </c>
      <c r="K41" s="32">
        <v>1818.7899193548385</v>
      </c>
      <c r="L41" s="32">
        <v>3847.6016801075266</v>
      </c>
    </row>
    <row r="42" spans="1:12" s="2" customFormat="1">
      <c r="A42" s="17"/>
      <c r="B42" s="17" t="s">
        <v>94</v>
      </c>
      <c r="C42" s="22">
        <v>0</v>
      </c>
      <c r="D42" s="22">
        <v>626845</v>
      </c>
      <c r="E42" s="22">
        <v>685708</v>
      </c>
      <c r="F42" s="22">
        <v>1176678</v>
      </c>
      <c r="G42" s="22">
        <v>2489231</v>
      </c>
      <c r="H42" s="22"/>
      <c r="I42" s="22">
        <v>968.91364247311822</v>
      </c>
      <c r="J42" s="22">
        <v>1059.8981182795699</v>
      </c>
      <c r="K42" s="22">
        <v>1818.7899193548385</v>
      </c>
      <c r="L42" s="22">
        <v>3847.6016801075266</v>
      </c>
    </row>
    <row r="43" spans="1:12" s="10" customFormat="1" ht="16.5" customHeight="1">
      <c r="A43" s="37">
        <v>12</v>
      </c>
      <c r="B43" s="30" t="s">
        <v>20</v>
      </c>
      <c r="C43" s="41">
        <v>4824004</v>
      </c>
      <c r="D43" s="41">
        <v>433707</v>
      </c>
      <c r="E43" s="41">
        <v>14325632</v>
      </c>
      <c r="F43" s="41">
        <v>2838582</v>
      </c>
      <c r="G43" s="31">
        <v>22421925</v>
      </c>
      <c r="H43" s="42">
        <v>7456.4577956989242</v>
      </c>
      <c r="I43" s="42">
        <v>670.38044354838712</v>
      </c>
      <c r="J43" s="32">
        <v>22143.113978494624</v>
      </c>
      <c r="K43" s="32">
        <v>4387.5931451612896</v>
      </c>
      <c r="L43" s="32">
        <v>34657.545362903227</v>
      </c>
    </row>
    <row r="44" spans="1:12" s="2" customFormat="1">
      <c r="A44" s="17"/>
      <c r="B44" s="17" t="s">
        <v>95</v>
      </c>
      <c r="C44" s="22">
        <v>3682821</v>
      </c>
      <c r="D44" s="22">
        <v>433707</v>
      </c>
      <c r="E44" s="22">
        <v>14053505</v>
      </c>
      <c r="F44" s="22">
        <v>2702533</v>
      </c>
      <c r="G44" s="22">
        <v>20872566</v>
      </c>
      <c r="H44" s="22">
        <v>5692.532459677419</v>
      </c>
      <c r="I44" s="22">
        <v>670.38044354838712</v>
      </c>
      <c r="J44" s="22">
        <v>21722.487567204302</v>
      </c>
      <c r="K44" s="22">
        <v>4177.3023521505374</v>
      </c>
      <c r="L44" s="22">
        <v>32262.702822580646</v>
      </c>
    </row>
    <row r="45" spans="1:12" s="2" customFormat="1">
      <c r="A45" s="17"/>
      <c r="B45" s="17" t="s">
        <v>96</v>
      </c>
      <c r="C45" s="22"/>
      <c r="D45" s="22"/>
      <c r="E45" s="22">
        <v>272127</v>
      </c>
      <c r="F45" s="22">
        <v>136049</v>
      </c>
      <c r="G45" s="22">
        <v>408176</v>
      </c>
      <c r="H45" s="22"/>
      <c r="I45" s="22"/>
      <c r="J45" s="22">
        <v>420.62641129032255</v>
      </c>
      <c r="K45" s="22">
        <v>210.29079301075268</v>
      </c>
      <c r="L45" s="22">
        <v>630.91720430107523</v>
      </c>
    </row>
    <row r="46" spans="1:12" s="2" customFormat="1">
      <c r="A46" s="17"/>
      <c r="B46" s="17" t="s">
        <v>97</v>
      </c>
      <c r="C46" s="22">
        <v>1141183</v>
      </c>
      <c r="D46" s="22"/>
      <c r="E46" s="22"/>
      <c r="F46" s="22"/>
      <c r="G46" s="22">
        <v>1141183</v>
      </c>
      <c r="H46" s="22">
        <v>1763.9253360215052</v>
      </c>
      <c r="I46" s="22"/>
      <c r="J46" s="22"/>
      <c r="K46" s="22"/>
      <c r="L46" s="22">
        <v>1763.9253360215052</v>
      </c>
    </row>
    <row r="47" spans="1:12" s="2" customFormat="1" ht="14.25" customHeight="1">
      <c r="A47" s="37">
        <v>13</v>
      </c>
      <c r="B47" s="30" t="s">
        <v>21</v>
      </c>
      <c r="C47" s="31">
        <v>0</v>
      </c>
      <c r="D47" s="31">
        <v>0</v>
      </c>
      <c r="E47" s="31">
        <v>874980</v>
      </c>
      <c r="F47" s="31">
        <v>493193</v>
      </c>
      <c r="G47" s="31">
        <v>1368173</v>
      </c>
      <c r="H47" s="32" t="s">
        <v>203</v>
      </c>
      <c r="I47" s="32" t="s">
        <v>203</v>
      </c>
      <c r="J47" s="32">
        <v>1352.4556451612902</v>
      </c>
      <c r="K47" s="32">
        <v>762.32788978494614</v>
      </c>
      <c r="L47" s="32">
        <v>2114.7835349462366</v>
      </c>
    </row>
    <row r="48" spans="1:12" s="2" customFormat="1" ht="14.25" customHeight="1">
      <c r="A48" s="17"/>
      <c r="B48" s="17" t="s">
        <v>98</v>
      </c>
      <c r="C48" s="22">
        <v>0</v>
      </c>
      <c r="D48" s="22">
        <v>0</v>
      </c>
      <c r="E48" s="22">
        <v>874980</v>
      </c>
      <c r="F48" s="22">
        <v>493193</v>
      </c>
      <c r="G48" s="22">
        <v>1368173</v>
      </c>
      <c r="H48" s="22"/>
      <c r="I48" s="22"/>
      <c r="J48" s="22">
        <v>1352.4556451612902</v>
      </c>
      <c r="K48" s="22">
        <v>762.32788978494614</v>
      </c>
      <c r="L48" s="22">
        <v>2114.7835349462366</v>
      </c>
    </row>
    <row r="49" spans="1:13" s="2" customFormat="1">
      <c r="A49" s="37">
        <v>14</v>
      </c>
      <c r="B49" s="30" t="s">
        <v>22</v>
      </c>
      <c r="C49" s="31">
        <v>0</v>
      </c>
      <c r="D49" s="31">
        <v>0</v>
      </c>
      <c r="E49" s="31">
        <v>1620596</v>
      </c>
      <c r="F49" s="31">
        <v>274266</v>
      </c>
      <c r="G49" s="31">
        <v>1894862</v>
      </c>
      <c r="H49" s="32" t="s">
        <v>203</v>
      </c>
      <c r="I49" s="32" t="s">
        <v>203</v>
      </c>
      <c r="J49" s="32">
        <v>2504.9534946236554</v>
      </c>
      <c r="K49" s="32">
        <v>423.93266129032253</v>
      </c>
      <c r="L49" s="32">
        <v>2928.8861559139777</v>
      </c>
    </row>
    <row r="50" spans="1:13" s="2" customFormat="1">
      <c r="A50" s="17"/>
      <c r="B50" s="17" t="s">
        <v>102</v>
      </c>
      <c r="C50" s="22">
        <v>0</v>
      </c>
      <c r="D50" s="22">
        <v>0</v>
      </c>
      <c r="E50" s="22">
        <v>648237</v>
      </c>
      <c r="F50" s="22">
        <v>8228</v>
      </c>
      <c r="G50" s="22">
        <v>656465</v>
      </c>
      <c r="H50" s="22"/>
      <c r="I50" s="22"/>
      <c r="J50" s="22">
        <v>1001.9792338709676</v>
      </c>
      <c r="K50" s="22">
        <v>12.718010752688171</v>
      </c>
      <c r="L50" s="22">
        <v>1014.6972446236558</v>
      </c>
    </row>
    <row r="51" spans="1:13" s="2" customFormat="1">
      <c r="A51" s="17"/>
      <c r="B51" s="17" t="s">
        <v>99</v>
      </c>
      <c r="C51" s="22">
        <v>0</v>
      </c>
      <c r="D51" s="22">
        <v>0</v>
      </c>
      <c r="E51" s="22">
        <v>162060</v>
      </c>
      <c r="F51" s="22">
        <v>191986</v>
      </c>
      <c r="G51" s="22">
        <v>354046</v>
      </c>
      <c r="H51" s="22"/>
      <c r="I51" s="22"/>
      <c r="J51" s="22">
        <v>250</v>
      </c>
      <c r="K51" s="22">
        <v>297.21465053763438</v>
      </c>
      <c r="L51" s="22">
        <v>547.21465053763438</v>
      </c>
    </row>
    <row r="52" spans="1:13" s="2" customFormat="1">
      <c r="A52" s="17"/>
      <c r="B52" s="17" t="s">
        <v>103</v>
      </c>
      <c r="C52" s="22">
        <v>0</v>
      </c>
      <c r="D52" s="22">
        <v>0</v>
      </c>
      <c r="E52" s="22">
        <v>129648</v>
      </c>
      <c r="F52" s="22">
        <v>74052</v>
      </c>
      <c r="G52" s="22">
        <v>203700</v>
      </c>
      <c r="H52" s="22"/>
      <c r="I52" s="22"/>
      <c r="J52" s="22">
        <v>200</v>
      </c>
      <c r="K52" s="22">
        <v>114</v>
      </c>
      <c r="L52" s="22">
        <v>314</v>
      </c>
    </row>
    <row r="53" spans="1:13" s="2" customFormat="1">
      <c r="A53" s="17"/>
      <c r="B53" s="17" t="s">
        <v>100</v>
      </c>
      <c r="C53" s="22">
        <v>0</v>
      </c>
      <c r="D53" s="22">
        <v>0</v>
      </c>
      <c r="E53" s="22">
        <v>486179</v>
      </c>
      <c r="F53" s="22">
        <v>0</v>
      </c>
      <c r="G53" s="22">
        <v>486179</v>
      </c>
      <c r="H53" s="22"/>
      <c r="I53" s="22"/>
      <c r="J53" s="22">
        <v>751</v>
      </c>
      <c r="K53" s="22">
        <v>0</v>
      </c>
      <c r="L53" s="22">
        <v>751</v>
      </c>
    </row>
    <row r="54" spans="1:13" s="2" customFormat="1">
      <c r="A54" s="17"/>
      <c r="B54" s="17" t="s">
        <v>104</v>
      </c>
      <c r="C54" s="22">
        <v>0</v>
      </c>
      <c r="D54" s="22">
        <v>0</v>
      </c>
      <c r="E54" s="22">
        <v>81030</v>
      </c>
      <c r="F54" s="22">
        <v>0</v>
      </c>
      <c r="G54" s="22">
        <v>81030</v>
      </c>
      <c r="H54" s="22"/>
      <c r="I54" s="22"/>
      <c r="J54" s="22">
        <v>125</v>
      </c>
      <c r="K54" s="22">
        <v>0</v>
      </c>
      <c r="L54" s="22">
        <v>125</v>
      </c>
    </row>
    <row r="55" spans="1:13" s="2" customFormat="1">
      <c r="A55" s="17"/>
      <c r="B55" s="17" t="s">
        <v>101</v>
      </c>
      <c r="C55" s="22">
        <v>0</v>
      </c>
      <c r="D55" s="22">
        <v>0</v>
      </c>
      <c r="E55" s="22">
        <v>113442</v>
      </c>
      <c r="F55" s="22">
        <v>0</v>
      </c>
      <c r="G55" s="22">
        <v>113442</v>
      </c>
      <c r="H55" s="22"/>
      <c r="I55" s="22"/>
      <c r="J55" s="22">
        <v>175</v>
      </c>
      <c r="K55" s="22">
        <v>0</v>
      </c>
      <c r="L55" s="22">
        <v>175</v>
      </c>
    </row>
    <row r="56" spans="1:13" s="2" customFormat="1">
      <c r="A56" s="36">
        <v>15</v>
      </c>
      <c r="B56" s="24" t="s">
        <v>23</v>
      </c>
      <c r="C56" s="25">
        <v>0</v>
      </c>
      <c r="D56" s="25">
        <v>0</v>
      </c>
      <c r="E56" s="25">
        <v>154703</v>
      </c>
      <c r="F56" s="25">
        <v>304237</v>
      </c>
      <c r="G56" s="25">
        <v>458940</v>
      </c>
      <c r="H56" s="26" t="s">
        <v>203</v>
      </c>
      <c r="I56" s="26" t="s">
        <v>203</v>
      </c>
      <c r="J56" s="26">
        <v>239.12426075268814</v>
      </c>
      <c r="K56" s="26">
        <v>470.25880376344082</v>
      </c>
      <c r="L56" s="44">
        <v>709.38306451612902</v>
      </c>
    </row>
    <row r="57" spans="1:13" s="2" customFormat="1">
      <c r="A57" s="17"/>
      <c r="B57" s="17" t="s">
        <v>105</v>
      </c>
      <c r="C57" s="22"/>
      <c r="D57" s="22"/>
      <c r="E57" s="22">
        <v>154703</v>
      </c>
      <c r="F57" s="22">
        <v>304237</v>
      </c>
      <c r="G57" s="22">
        <v>458940</v>
      </c>
      <c r="H57" s="22"/>
      <c r="I57" s="22"/>
      <c r="J57" s="22">
        <v>239.12426075268814</v>
      </c>
      <c r="K57" s="22">
        <v>470.25880376344082</v>
      </c>
      <c r="L57" s="22">
        <v>709.38306451612902</v>
      </c>
    </row>
    <row r="58" spans="1:13" s="2" customFormat="1">
      <c r="A58" s="37">
        <v>16</v>
      </c>
      <c r="B58" s="30" t="s">
        <v>24</v>
      </c>
      <c r="C58" s="31">
        <v>0</v>
      </c>
      <c r="D58" s="31">
        <v>0</v>
      </c>
      <c r="E58" s="31">
        <v>763539</v>
      </c>
      <c r="F58" s="31">
        <v>325789</v>
      </c>
      <c r="G58" s="31">
        <v>1089328</v>
      </c>
      <c r="H58" s="32" t="s">
        <v>203</v>
      </c>
      <c r="I58" s="32" t="s">
        <v>203</v>
      </c>
      <c r="J58" s="32">
        <v>1180.2014112903225</v>
      </c>
      <c r="K58" s="32">
        <v>503.57170698924728</v>
      </c>
      <c r="L58" s="32">
        <v>1683.7731182795699</v>
      </c>
    </row>
    <row r="59" spans="1:13" s="2" customFormat="1" ht="15" customHeight="1">
      <c r="A59" s="17"/>
      <c r="B59" s="35" t="s">
        <v>106</v>
      </c>
      <c r="C59" s="22">
        <v>0</v>
      </c>
      <c r="D59" s="22">
        <v>0</v>
      </c>
      <c r="E59" s="22">
        <v>763539</v>
      </c>
      <c r="F59" s="22">
        <v>325789</v>
      </c>
      <c r="G59" s="22">
        <v>1089328</v>
      </c>
      <c r="H59" s="22"/>
      <c r="I59" s="22"/>
      <c r="J59" s="22">
        <v>1180.2014112903225</v>
      </c>
      <c r="K59" s="22">
        <v>503.57170698924728</v>
      </c>
      <c r="L59" s="22">
        <v>1683.7731182795699</v>
      </c>
    </row>
    <row r="60" spans="1:13" s="2" customFormat="1">
      <c r="A60" s="37">
        <v>17</v>
      </c>
      <c r="B60" s="30" t="s">
        <v>25</v>
      </c>
      <c r="C60" s="31">
        <v>0</v>
      </c>
      <c r="D60" s="31">
        <v>0</v>
      </c>
      <c r="E60" s="31">
        <v>585667</v>
      </c>
      <c r="F60" s="31">
        <v>491900</v>
      </c>
      <c r="G60" s="31">
        <v>1077567</v>
      </c>
      <c r="H60" s="32" t="s">
        <v>203</v>
      </c>
      <c r="I60" s="32" t="s">
        <v>203</v>
      </c>
      <c r="J60" s="32">
        <v>905.26485215053754</v>
      </c>
      <c r="K60" s="32">
        <v>760.32930107526875</v>
      </c>
      <c r="L60" s="32">
        <v>1665.5941532258062</v>
      </c>
    </row>
    <row r="61" spans="1:13" s="2" customFormat="1">
      <c r="A61" s="17"/>
      <c r="B61" s="17" t="s">
        <v>107</v>
      </c>
      <c r="C61" s="22"/>
      <c r="D61" s="22"/>
      <c r="E61" s="22">
        <v>585667</v>
      </c>
      <c r="F61" s="22">
        <v>491900</v>
      </c>
      <c r="G61" s="22">
        <v>1077567</v>
      </c>
      <c r="H61" s="22"/>
      <c r="I61" s="22"/>
      <c r="J61" s="22">
        <v>905.26485215053754</v>
      </c>
      <c r="K61" s="22">
        <v>760.32930107526875</v>
      </c>
      <c r="L61" s="22">
        <v>1665.5941532258062</v>
      </c>
    </row>
    <row r="62" spans="1:13" s="2" customFormat="1">
      <c r="A62" s="37">
        <v>18</v>
      </c>
      <c r="B62" s="30" t="s">
        <v>26</v>
      </c>
      <c r="C62" s="31">
        <v>0</v>
      </c>
      <c r="D62" s="31">
        <v>0</v>
      </c>
      <c r="E62" s="31">
        <v>2385909</v>
      </c>
      <c r="F62" s="31">
        <v>969257</v>
      </c>
      <c r="G62" s="31">
        <v>3355166</v>
      </c>
      <c r="H62" s="32" t="s">
        <v>203</v>
      </c>
      <c r="I62" s="32" t="s">
        <v>203</v>
      </c>
      <c r="J62" s="32">
        <v>3687.8969758064509</v>
      </c>
      <c r="K62" s="32">
        <v>1498.1795026881721</v>
      </c>
      <c r="L62" s="32">
        <v>5186.0764784946232</v>
      </c>
    </row>
    <row r="63" spans="1:13">
      <c r="A63" s="45"/>
      <c r="B63" s="45" t="s">
        <v>108</v>
      </c>
      <c r="C63" s="22"/>
      <c r="D63" s="22"/>
      <c r="E63" s="22">
        <v>460003</v>
      </c>
      <c r="F63" s="22">
        <v>186873</v>
      </c>
      <c r="G63" s="63">
        <v>646876</v>
      </c>
      <c r="H63" s="63"/>
      <c r="I63" s="63"/>
      <c r="J63" s="63">
        <v>711.02614247311817</v>
      </c>
      <c r="K63" s="63">
        <v>288.84939516129032</v>
      </c>
      <c r="L63" s="63">
        <v>999.87553763440849</v>
      </c>
      <c r="M63" s="2"/>
    </row>
    <row r="64" spans="1:13">
      <c r="A64" s="45"/>
      <c r="B64" s="45" t="s">
        <v>109</v>
      </c>
      <c r="C64" s="22"/>
      <c r="D64" s="22"/>
      <c r="E64" s="22">
        <v>1004468</v>
      </c>
      <c r="F64" s="22">
        <v>408057</v>
      </c>
      <c r="G64" s="63">
        <v>1412525</v>
      </c>
      <c r="H64" s="63"/>
      <c r="I64" s="63"/>
      <c r="J64" s="63">
        <v>1552.6051075268815</v>
      </c>
      <c r="K64" s="63">
        <v>630.73326612903224</v>
      </c>
      <c r="L64" s="63">
        <v>2183.3383736559135</v>
      </c>
      <c r="M64" s="2"/>
    </row>
    <row r="65" spans="1:13" ht="31.5" customHeight="1">
      <c r="A65" s="45"/>
      <c r="B65" s="45" t="s">
        <v>110</v>
      </c>
      <c r="C65" s="22"/>
      <c r="D65" s="22"/>
      <c r="E65" s="22">
        <v>921438</v>
      </c>
      <c r="F65" s="22">
        <v>374327</v>
      </c>
      <c r="G65" s="63">
        <v>1295765</v>
      </c>
      <c r="H65" s="63"/>
      <c r="I65" s="63"/>
      <c r="J65" s="63">
        <v>1424.2657258064514</v>
      </c>
      <c r="K65" s="63">
        <v>578.5968413978494</v>
      </c>
      <c r="L65" s="63">
        <v>2002.8625672043008</v>
      </c>
      <c r="M65" s="2"/>
    </row>
    <row r="66" spans="1:13">
      <c r="A66" s="37">
        <v>19</v>
      </c>
      <c r="B66" s="30" t="s">
        <v>27</v>
      </c>
      <c r="C66" s="31">
        <v>201905</v>
      </c>
      <c r="D66" s="31">
        <v>10374</v>
      </c>
      <c r="E66" s="31">
        <v>407236</v>
      </c>
      <c r="F66" s="31">
        <v>468911</v>
      </c>
      <c r="G66" s="31">
        <v>1088426</v>
      </c>
      <c r="H66" s="32">
        <v>312.08434139784941</v>
      </c>
      <c r="I66" s="32">
        <v>16.03508064516129</v>
      </c>
      <c r="J66" s="32">
        <v>629.46424731182788</v>
      </c>
      <c r="K66" s="32">
        <v>724.79522849462364</v>
      </c>
      <c r="L66" s="32">
        <v>1682.3788978494622</v>
      </c>
    </row>
    <row r="67" spans="1:13">
      <c r="A67" s="45"/>
      <c r="B67" s="45" t="s">
        <v>111</v>
      </c>
      <c r="C67" s="22">
        <v>201905</v>
      </c>
      <c r="D67" s="22">
        <v>10374</v>
      </c>
      <c r="E67" s="22">
        <v>407236</v>
      </c>
      <c r="F67" s="22">
        <v>468911</v>
      </c>
      <c r="G67" s="22">
        <v>1088426</v>
      </c>
      <c r="H67" s="22">
        <v>312.08434139784941</v>
      </c>
      <c r="I67" s="22">
        <v>16.03508064516129</v>
      </c>
      <c r="J67" s="22">
        <v>629.46424731182788</v>
      </c>
      <c r="K67" s="22">
        <v>724.79522849462364</v>
      </c>
      <c r="L67" s="22">
        <v>1682.3788978494622</v>
      </c>
    </row>
    <row r="68" spans="1:13">
      <c r="A68" s="37">
        <v>20</v>
      </c>
      <c r="B68" s="30" t="s">
        <v>28</v>
      </c>
      <c r="C68" s="31">
        <v>0</v>
      </c>
      <c r="D68" s="31">
        <v>0</v>
      </c>
      <c r="E68" s="31">
        <v>4554856</v>
      </c>
      <c r="F68" s="31">
        <v>2123889</v>
      </c>
      <c r="G68" s="31">
        <v>6678745</v>
      </c>
      <c r="H68" s="32" t="s">
        <v>203</v>
      </c>
      <c r="I68" s="32" t="s">
        <v>203</v>
      </c>
      <c r="J68" s="32">
        <v>7040.4360215053757</v>
      </c>
      <c r="K68" s="32">
        <v>3282.8929435483869</v>
      </c>
      <c r="L68" s="32">
        <v>10323.328965053763</v>
      </c>
    </row>
    <row r="69" spans="1:13">
      <c r="A69" s="45"/>
      <c r="B69" s="45" t="s">
        <v>112</v>
      </c>
      <c r="C69" s="22"/>
      <c r="D69" s="22"/>
      <c r="E69" s="22">
        <v>4554856</v>
      </c>
      <c r="F69" s="22">
        <v>2123889</v>
      </c>
      <c r="G69" s="63">
        <v>6678745</v>
      </c>
      <c r="H69" s="63"/>
      <c r="I69" s="63"/>
      <c r="J69" s="63">
        <v>7040.4360215053757</v>
      </c>
      <c r="K69" s="63">
        <v>3282.8929435483869</v>
      </c>
      <c r="L69" s="63">
        <v>10323.328965053763</v>
      </c>
    </row>
    <row r="70" spans="1:13">
      <c r="A70" s="37">
        <v>21</v>
      </c>
      <c r="B70" s="30" t="s">
        <v>29</v>
      </c>
      <c r="C70" s="31">
        <v>0</v>
      </c>
      <c r="D70" s="31">
        <v>0</v>
      </c>
      <c r="E70" s="31">
        <v>220276</v>
      </c>
      <c r="F70" s="31">
        <v>131189</v>
      </c>
      <c r="G70" s="31">
        <v>351465</v>
      </c>
      <c r="H70" s="32" t="s">
        <v>203</v>
      </c>
      <c r="I70" s="32" t="s">
        <v>203</v>
      </c>
      <c r="J70" s="32">
        <v>340.48037634408598</v>
      </c>
      <c r="K70" s="32">
        <v>202.77869623655914</v>
      </c>
      <c r="L70" s="32">
        <v>543.25907258064512</v>
      </c>
    </row>
    <row r="71" spans="1:13">
      <c r="A71" s="45"/>
      <c r="B71" s="45" t="s">
        <v>114</v>
      </c>
      <c r="C71" s="22"/>
      <c r="D71" s="22"/>
      <c r="E71" s="22">
        <v>220276</v>
      </c>
      <c r="F71" s="22">
        <v>57723.16</v>
      </c>
      <c r="G71" s="63">
        <v>277999.16000000003</v>
      </c>
      <c r="H71" s="63"/>
      <c r="I71" s="63"/>
      <c r="J71" s="63">
        <v>340.48037634408598</v>
      </c>
      <c r="K71" s="63">
        <v>89.222626344086024</v>
      </c>
      <c r="L71" s="63">
        <v>429.70300268817198</v>
      </c>
    </row>
    <row r="72" spans="1:13">
      <c r="A72" s="45"/>
      <c r="B72" s="45" t="s">
        <v>112</v>
      </c>
      <c r="C72" s="22"/>
      <c r="D72" s="22"/>
      <c r="E72" s="22">
        <v>0</v>
      </c>
      <c r="F72" s="22">
        <v>73465.840000000011</v>
      </c>
      <c r="G72" s="63">
        <v>73465.840000000011</v>
      </c>
      <c r="H72" s="63"/>
      <c r="I72" s="63"/>
      <c r="J72" s="63"/>
      <c r="K72" s="63">
        <v>113.55606989247313</v>
      </c>
      <c r="L72" s="63">
        <v>113.55606989247313</v>
      </c>
    </row>
    <row r="73" spans="1:13">
      <c r="A73" s="36">
        <v>22</v>
      </c>
      <c r="B73" s="24" t="s">
        <v>30</v>
      </c>
      <c r="C73" s="25">
        <v>833521</v>
      </c>
      <c r="D73" s="25">
        <v>0</v>
      </c>
      <c r="E73" s="25">
        <v>2134130</v>
      </c>
      <c r="F73" s="25">
        <v>505444</v>
      </c>
      <c r="G73" s="25">
        <v>3473095</v>
      </c>
      <c r="H73" s="26">
        <v>1288.3725134408601</v>
      </c>
      <c r="I73" s="26" t="s">
        <v>203</v>
      </c>
      <c r="J73" s="26">
        <v>3298.7224462365589</v>
      </c>
      <c r="K73" s="26">
        <v>781.26424731182794</v>
      </c>
      <c r="L73" s="26">
        <v>5368.3592069892466</v>
      </c>
    </row>
    <row r="74" spans="1:13">
      <c r="A74" s="45"/>
      <c r="B74" s="45" t="s">
        <v>115</v>
      </c>
      <c r="C74" s="22">
        <v>833521</v>
      </c>
      <c r="D74" s="22">
        <v>0</v>
      </c>
      <c r="E74" s="22">
        <v>2134130</v>
      </c>
      <c r="F74" s="22">
        <v>505444</v>
      </c>
      <c r="G74" s="63">
        <v>3473095</v>
      </c>
      <c r="H74" s="63">
        <v>1288.3725134408601</v>
      </c>
      <c r="I74" s="63"/>
      <c r="J74" s="63">
        <v>3298.7224462365589</v>
      </c>
      <c r="K74" s="63">
        <v>781.26424731182794</v>
      </c>
      <c r="L74" s="63">
        <v>5368.3592069892466</v>
      </c>
    </row>
    <row r="75" spans="1:13">
      <c r="A75" s="37">
        <v>23</v>
      </c>
      <c r="B75" s="30" t="s">
        <v>31</v>
      </c>
      <c r="C75" s="31">
        <v>737431</v>
      </c>
      <c r="D75" s="31">
        <v>13500</v>
      </c>
      <c r="E75" s="31">
        <v>460829</v>
      </c>
      <c r="F75" s="31">
        <v>458465</v>
      </c>
      <c r="G75" s="31">
        <v>1670225</v>
      </c>
      <c r="H75" s="32">
        <v>1139.8463037634408</v>
      </c>
      <c r="I75" s="32">
        <v>20.866935483870964</v>
      </c>
      <c r="J75" s="32">
        <v>712.30288978494616</v>
      </c>
      <c r="K75" s="32">
        <v>708.64885752688167</v>
      </c>
      <c r="L75" s="32">
        <v>2581.6649865591398</v>
      </c>
    </row>
    <row r="76" spans="1:13">
      <c r="A76" s="45"/>
      <c r="B76" s="45" t="s">
        <v>116</v>
      </c>
      <c r="C76" s="22">
        <v>737431</v>
      </c>
      <c r="D76" s="22">
        <v>13500</v>
      </c>
      <c r="E76" s="22">
        <v>82949.22</v>
      </c>
      <c r="F76" s="22">
        <v>39427.99</v>
      </c>
      <c r="G76" s="63">
        <v>873308.21</v>
      </c>
      <c r="H76" s="63">
        <v>1139.8463037634408</v>
      </c>
      <c r="I76" s="63">
        <v>20.866935483870964</v>
      </c>
      <c r="J76" s="63">
        <v>128.21452016129032</v>
      </c>
      <c r="K76" s="63">
        <v>60.943801747311824</v>
      </c>
      <c r="L76" s="63">
        <v>1349.8715611559139</v>
      </c>
    </row>
    <row r="77" spans="1:13">
      <c r="A77" s="45"/>
      <c r="B77" s="45" t="s">
        <v>117</v>
      </c>
      <c r="C77" s="22"/>
      <c r="D77" s="22"/>
      <c r="E77" s="22">
        <v>377879.77999999997</v>
      </c>
      <c r="F77" s="22">
        <v>419037.01</v>
      </c>
      <c r="G77" s="63">
        <v>796916.79</v>
      </c>
      <c r="H77" s="63"/>
      <c r="I77" s="63"/>
      <c r="J77" s="63">
        <v>584.08836962365581</v>
      </c>
      <c r="K77" s="63">
        <v>647.70505577956988</v>
      </c>
      <c r="L77" s="63">
        <v>1231.7934254032257</v>
      </c>
    </row>
    <row r="78" spans="1:13">
      <c r="A78" s="37">
        <v>24</v>
      </c>
      <c r="B78" s="30" t="s">
        <v>32</v>
      </c>
      <c r="C78" s="31">
        <v>0</v>
      </c>
      <c r="D78" s="31">
        <v>0</v>
      </c>
      <c r="E78" s="31">
        <v>241390</v>
      </c>
      <c r="F78" s="31">
        <v>329627</v>
      </c>
      <c r="G78" s="31">
        <v>571017</v>
      </c>
      <c r="H78" s="32" t="s">
        <v>203</v>
      </c>
      <c r="I78" s="32" t="s">
        <v>203</v>
      </c>
      <c r="J78" s="32">
        <v>373.11626344086017</v>
      </c>
      <c r="K78" s="32">
        <v>509.50409946236556</v>
      </c>
      <c r="L78" s="32">
        <v>882.62036290322567</v>
      </c>
    </row>
    <row r="79" spans="1:13">
      <c r="A79" s="45"/>
      <c r="B79" s="45" t="s">
        <v>118</v>
      </c>
      <c r="C79" s="22"/>
      <c r="D79" s="22"/>
      <c r="E79" s="22">
        <v>241390</v>
      </c>
      <c r="F79" s="22">
        <v>329627</v>
      </c>
      <c r="G79" s="22">
        <v>571017</v>
      </c>
      <c r="H79" s="63"/>
      <c r="I79" s="63"/>
      <c r="J79" s="63">
        <v>373.11626344086017</v>
      </c>
      <c r="K79" s="63">
        <v>509.50409946236556</v>
      </c>
      <c r="L79" s="63">
        <v>882.62036290322567</v>
      </c>
    </row>
    <row r="80" spans="1:13">
      <c r="A80" s="37">
        <v>25</v>
      </c>
      <c r="B80" s="30" t="s">
        <v>33</v>
      </c>
      <c r="C80" s="31">
        <v>314083</v>
      </c>
      <c r="D80" s="31">
        <v>0</v>
      </c>
      <c r="E80" s="31">
        <v>1954921</v>
      </c>
      <c r="F80" s="31">
        <v>874328</v>
      </c>
      <c r="G80" s="31">
        <v>3143332</v>
      </c>
      <c r="H80" s="32">
        <v>485.47775537634402</v>
      </c>
      <c r="I80" s="32" t="s">
        <v>203</v>
      </c>
      <c r="J80" s="32">
        <v>3021.7192876344084</v>
      </c>
      <c r="K80" s="32">
        <v>1351.4478494623656</v>
      </c>
      <c r="L80" s="32">
        <v>4858.6448924731176</v>
      </c>
    </row>
    <row r="81" spans="1:12">
      <c r="A81" s="45"/>
      <c r="B81" s="45" t="s">
        <v>119</v>
      </c>
      <c r="C81" s="22">
        <v>314083</v>
      </c>
      <c r="D81" s="22"/>
      <c r="E81" s="22">
        <v>357751</v>
      </c>
      <c r="F81" s="22">
        <v>447656</v>
      </c>
      <c r="G81" s="63">
        <v>1119490</v>
      </c>
      <c r="H81" s="63">
        <v>485.47775537634402</v>
      </c>
      <c r="I81" s="63"/>
      <c r="J81" s="63">
        <v>552.97533602150531</v>
      </c>
      <c r="K81" s="63">
        <v>691.94139784946242</v>
      </c>
      <c r="L81" s="63">
        <v>1730.3944892473116</v>
      </c>
    </row>
    <row r="82" spans="1:12">
      <c r="A82" s="45"/>
      <c r="B82" s="45" t="s">
        <v>120</v>
      </c>
      <c r="C82" s="22"/>
      <c r="D82" s="22"/>
      <c r="E82" s="22">
        <v>1141673</v>
      </c>
      <c r="F82" s="22">
        <v>426672</v>
      </c>
      <c r="G82" s="63">
        <v>1568345</v>
      </c>
      <c r="H82" s="63"/>
      <c r="I82" s="63"/>
      <c r="J82" s="63">
        <v>1764.6827284946237</v>
      </c>
      <c r="K82" s="63">
        <v>659.50645161290322</v>
      </c>
      <c r="L82" s="63">
        <v>2424.1891801075271</v>
      </c>
    </row>
    <row r="83" spans="1:12">
      <c r="A83" s="45"/>
      <c r="B83" s="45" t="s">
        <v>122</v>
      </c>
      <c r="C83" s="22"/>
      <c r="D83" s="22"/>
      <c r="E83" s="22">
        <v>23459</v>
      </c>
      <c r="F83" s="22"/>
      <c r="G83" s="63">
        <v>23459</v>
      </c>
      <c r="H83" s="63"/>
      <c r="I83" s="63"/>
      <c r="J83" s="63">
        <v>36.260551075268815</v>
      </c>
      <c r="K83" s="63"/>
      <c r="L83" s="63">
        <v>36.260551075268815</v>
      </c>
    </row>
    <row r="84" spans="1:12">
      <c r="A84" s="45"/>
      <c r="B84" s="45" t="s">
        <v>121</v>
      </c>
      <c r="C84" s="22"/>
      <c r="D84" s="22"/>
      <c r="E84" s="22">
        <v>422263</v>
      </c>
      <c r="F84" s="22"/>
      <c r="G84" s="63">
        <v>422263</v>
      </c>
      <c r="H84" s="63"/>
      <c r="I84" s="63"/>
      <c r="J84" s="63">
        <v>652.6914650537633</v>
      </c>
      <c r="K84" s="63"/>
      <c r="L84" s="63">
        <v>652.6914650537633</v>
      </c>
    </row>
    <row r="85" spans="1:12">
      <c r="A85" s="45"/>
      <c r="B85" s="45" t="s">
        <v>123</v>
      </c>
      <c r="C85" s="22"/>
      <c r="D85" s="22"/>
      <c r="E85" s="22">
        <v>9775</v>
      </c>
      <c r="F85" s="22"/>
      <c r="G85" s="63">
        <v>9775</v>
      </c>
      <c r="H85" s="63"/>
      <c r="I85" s="63"/>
      <c r="J85" s="63">
        <v>15.10920698924731</v>
      </c>
      <c r="K85" s="63"/>
      <c r="L85" s="63">
        <v>15.10920698924731</v>
      </c>
    </row>
    <row r="86" spans="1:12">
      <c r="A86" s="37">
        <v>26</v>
      </c>
      <c r="B86" s="30" t="s">
        <v>34</v>
      </c>
      <c r="C86" s="31">
        <v>0</v>
      </c>
      <c r="D86" s="31">
        <v>0</v>
      </c>
      <c r="E86" s="31">
        <v>1456223</v>
      </c>
      <c r="F86" s="31">
        <v>779243</v>
      </c>
      <c r="G86" s="31">
        <v>2235466</v>
      </c>
      <c r="H86" s="32" t="s">
        <v>203</v>
      </c>
      <c r="I86" s="32" t="s">
        <v>203</v>
      </c>
      <c r="J86" s="32">
        <v>2250.8823252688171</v>
      </c>
      <c r="K86" s="32">
        <v>1204.475067204301</v>
      </c>
      <c r="L86" s="32">
        <v>3455.3573924731181</v>
      </c>
    </row>
    <row r="87" spans="1:12">
      <c r="A87" s="45"/>
      <c r="B87" s="45" t="s">
        <v>124</v>
      </c>
      <c r="C87" s="22"/>
      <c r="D87" s="22"/>
      <c r="E87" s="22">
        <v>731316</v>
      </c>
      <c r="F87" s="22">
        <v>506664</v>
      </c>
      <c r="G87" s="63">
        <v>1237980</v>
      </c>
      <c r="H87" s="63"/>
      <c r="I87" s="63"/>
      <c r="J87" s="63">
        <v>1130.3943548387097</v>
      </c>
      <c r="K87" s="63">
        <v>783.15</v>
      </c>
      <c r="L87" s="63">
        <v>1913.5443548387098</v>
      </c>
    </row>
    <row r="88" spans="1:12">
      <c r="A88" s="45"/>
      <c r="B88" s="45" t="s">
        <v>127</v>
      </c>
      <c r="C88" s="22"/>
      <c r="D88" s="22"/>
      <c r="E88" s="22">
        <v>498756</v>
      </c>
      <c r="F88" s="22">
        <v>211954</v>
      </c>
      <c r="G88" s="63">
        <v>710710</v>
      </c>
      <c r="H88" s="63"/>
      <c r="I88" s="63"/>
      <c r="J88" s="63">
        <v>770.92661290322576</v>
      </c>
      <c r="K88" s="63">
        <v>327.61706989247307</v>
      </c>
      <c r="L88" s="63">
        <v>1098.5436827956987</v>
      </c>
    </row>
    <row r="89" spans="1:12">
      <c r="A89" s="45"/>
      <c r="B89" s="45" t="s">
        <v>125</v>
      </c>
      <c r="C89" s="22"/>
      <c r="D89" s="22"/>
      <c r="E89" s="22">
        <v>152612</v>
      </c>
      <c r="F89" s="22">
        <v>2182</v>
      </c>
      <c r="G89" s="63">
        <v>154794</v>
      </c>
      <c r="H89" s="63"/>
      <c r="I89" s="63"/>
      <c r="J89" s="63">
        <v>235.89220430107525</v>
      </c>
      <c r="K89" s="63">
        <v>3.3727150537634403</v>
      </c>
      <c r="L89" s="63">
        <v>239.2649193548387</v>
      </c>
    </row>
    <row r="90" spans="1:12">
      <c r="A90" s="45"/>
      <c r="B90" s="45" t="s">
        <v>126</v>
      </c>
      <c r="C90" s="22"/>
      <c r="D90" s="22"/>
      <c r="E90" s="22">
        <v>12669</v>
      </c>
      <c r="F90" s="22"/>
      <c r="G90" s="63">
        <v>12669</v>
      </c>
      <c r="H90" s="63"/>
      <c r="I90" s="63"/>
      <c r="J90" s="63">
        <v>19.582459677419351</v>
      </c>
      <c r="K90" s="63"/>
      <c r="L90" s="63">
        <v>19.582459677419351</v>
      </c>
    </row>
    <row r="91" spans="1:12">
      <c r="A91" s="45"/>
      <c r="B91" s="45" t="s">
        <v>128</v>
      </c>
      <c r="C91" s="22"/>
      <c r="D91" s="22"/>
      <c r="E91" s="22">
        <v>22426</v>
      </c>
      <c r="F91" s="22">
        <v>31715</v>
      </c>
      <c r="G91" s="63">
        <v>54141</v>
      </c>
      <c r="H91" s="63"/>
      <c r="I91" s="63"/>
      <c r="J91" s="63">
        <v>34.663844086021498</v>
      </c>
      <c r="K91" s="63">
        <v>49.021841397849457</v>
      </c>
      <c r="L91" s="63">
        <v>83.685685483870955</v>
      </c>
    </row>
    <row r="92" spans="1:12">
      <c r="A92" s="45"/>
      <c r="B92" s="45" t="s">
        <v>129</v>
      </c>
      <c r="C92" s="22"/>
      <c r="D92" s="22"/>
      <c r="E92" s="22">
        <v>38444</v>
      </c>
      <c r="F92" s="22">
        <v>26728</v>
      </c>
      <c r="G92" s="63">
        <v>65172</v>
      </c>
      <c r="H92" s="63"/>
      <c r="I92" s="63"/>
      <c r="J92" s="63">
        <v>59.422849462365583</v>
      </c>
      <c r="K92" s="63">
        <v>41.313440860215046</v>
      </c>
      <c r="L92" s="63">
        <v>100.73629032258063</v>
      </c>
    </row>
    <row r="93" spans="1:12">
      <c r="A93" s="37">
        <v>27</v>
      </c>
      <c r="B93" s="30" t="s">
        <v>35</v>
      </c>
      <c r="C93" s="31">
        <v>468248</v>
      </c>
      <c r="D93" s="31">
        <v>0</v>
      </c>
      <c r="E93" s="31">
        <v>421806</v>
      </c>
      <c r="F93" s="31">
        <v>453234</v>
      </c>
      <c r="G93" s="31">
        <v>1343288</v>
      </c>
      <c r="H93" s="32">
        <v>723.77043010752686</v>
      </c>
      <c r="I93" s="32" t="s">
        <v>203</v>
      </c>
      <c r="J93" s="32">
        <v>651.98508064516125</v>
      </c>
      <c r="K93" s="32">
        <v>700.56330645161279</v>
      </c>
      <c r="L93" s="32">
        <v>2076.318817204301</v>
      </c>
    </row>
    <row r="94" spans="1:12">
      <c r="A94" s="45"/>
      <c r="B94" s="45" t="s">
        <v>130</v>
      </c>
      <c r="C94" s="22">
        <v>468248</v>
      </c>
      <c r="D94" s="22">
        <v>0</v>
      </c>
      <c r="E94" s="22">
        <v>421806</v>
      </c>
      <c r="F94" s="22">
        <v>453234</v>
      </c>
      <c r="G94" s="63">
        <v>1343288</v>
      </c>
      <c r="H94" s="63">
        <v>723.77043010752686</v>
      </c>
      <c r="I94" s="63"/>
      <c r="J94" s="63">
        <v>651.98508064516125</v>
      </c>
      <c r="K94" s="63">
        <v>700.56330645161279</v>
      </c>
      <c r="L94" s="63">
        <v>2076.318817204301</v>
      </c>
    </row>
    <row r="95" spans="1:12">
      <c r="A95" s="37">
        <v>28</v>
      </c>
      <c r="B95" s="30" t="s">
        <v>36</v>
      </c>
      <c r="C95" s="31">
        <v>831024</v>
      </c>
      <c r="D95" s="31">
        <v>0</v>
      </c>
      <c r="E95" s="31">
        <v>1279843</v>
      </c>
      <c r="F95" s="31">
        <v>532702</v>
      </c>
      <c r="G95" s="31">
        <v>2643569</v>
      </c>
      <c r="H95" s="32">
        <v>1284.5129032258064</v>
      </c>
      <c r="I95" s="32" t="s">
        <v>203</v>
      </c>
      <c r="J95" s="32">
        <v>1978.2519489247309</v>
      </c>
      <c r="K95" s="32">
        <v>823.39690860215046</v>
      </c>
      <c r="L95" s="32">
        <v>4086.1617607526878</v>
      </c>
    </row>
    <row r="96" spans="1:12">
      <c r="A96" s="45"/>
      <c r="B96" s="45" t="s">
        <v>131</v>
      </c>
      <c r="C96" s="22">
        <v>831024</v>
      </c>
      <c r="D96" s="22"/>
      <c r="E96" s="22">
        <v>1199213</v>
      </c>
      <c r="F96" s="22">
        <v>532702</v>
      </c>
      <c r="G96" s="63">
        <v>2562939</v>
      </c>
      <c r="H96" s="63">
        <v>1284.5129032258064</v>
      </c>
      <c r="I96" s="63"/>
      <c r="J96" s="63">
        <v>1853.6222446236559</v>
      </c>
      <c r="K96" s="63">
        <v>823.39690860215046</v>
      </c>
      <c r="L96" s="63">
        <v>3961.5320564516132</v>
      </c>
    </row>
    <row r="97" spans="1:12">
      <c r="A97" s="45"/>
      <c r="B97" s="45" t="s">
        <v>97</v>
      </c>
      <c r="C97" s="22"/>
      <c r="D97" s="22"/>
      <c r="E97" s="22">
        <v>80630</v>
      </c>
      <c r="F97" s="22"/>
      <c r="G97" s="63">
        <v>80630</v>
      </c>
      <c r="H97" s="63"/>
      <c r="I97" s="63"/>
      <c r="J97" s="63">
        <v>124.62970430107526</v>
      </c>
      <c r="K97" s="63"/>
      <c r="L97" s="63">
        <v>124.62970430107526</v>
      </c>
    </row>
    <row r="98" spans="1:12">
      <c r="A98" s="37">
        <v>29</v>
      </c>
      <c r="B98" s="30" t="s">
        <v>37</v>
      </c>
      <c r="C98" s="31">
        <v>0</v>
      </c>
      <c r="D98" s="31">
        <v>0</v>
      </c>
      <c r="E98" s="31">
        <v>2870734</v>
      </c>
      <c r="F98" s="31">
        <v>1377704</v>
      </c>
      <c r="G98" s="31">
        <v>4248438</v>
      </c>
      <c r="H98" s="32" t="s">
        <v>203</v>
      </c>
      <c r="I98" s="32" t="s">
        <v>203</v>
      </c>
      <c r="J98" s="32">
        <v>4437.2904569892471</v>
      </c>
      <c r="K98" s="32">
        <v>2129.5155913978492</v>
      </c>
      <c r="L98" s="32">
        <v>6566.8060483870959</v>
      </c>
    </row>
    <row r="99" spans="1:12">
      <c r="A99" s="45"/>
      <c r="B99" s="45" t="s">
        <v>132</v>
      </c>
      <c r="C99" s="22">
        <v>0</v>
      </c>
      <c r="D99" s="22">
        <v>0</v>
      </c>
      <c r="E99" s="22">
        <v>2870734</v>
      </c>
      <c r="F99" s="22">
        <v>1377704</v>
      </c>
      <c r="G99" s="22">
        <v>4248438</v>
      </c>
      <c r="H99" s="63"/>
      <c r="I99" s="63"/>
      <c r="J99" s="63">
        <v>4437.2904569892471</v>
      </c>
      <c r="K99" s="63">
        <v>2129.5155913978492</v>
      </c>
      <c r="L99" s="63">
        <v>6566.8060483870959</v>
      </c>
    </row>
    <row r="100" spans="1:12">
      <c r="A100" s="37">
        <v>30</v>
      </c>
      <c r="B100" s="30" t="s">
        <v>38</v>
      </c>
      <c r="C100" s="31">
        <v>0</v>
      </c>
      <c r="D100" s="31">
        <v>0</v>
      </c>
      <c r="E100" s="31">
        <v>647388</v>
      </c>
      <c r="F100" s="46">
        <v>529704</v>
      </c>
      <c r="G100" s="31">
        <v>1177092</v>
      </c>
      <c r="H100" s="32" t="s">
        <v>203</v>
      </c>
      <c r="I100" s="32" t="s">
        <v>203</v>
      </c>
      <c r="J100" s="32">
        <v>1000.6669354838708</v>
      </c>
      <c r="K100" s="32">
        <v>818.76290322580644</v>
      </c>
      <c r="L100" s="32">
        <v>1819.4298387096774</v>
      </c>
    </row>
    <row r="101" spans="1:12">
      <c r="A101" s="45"/>
      <c r="B101" s="45" t="s">
        <v>133</v>
      </c>
      <c r="C101" s="22"/>
      <c r="D101" s="22"/>
      <c r="E101" s="22">
        <v>647388</v>
      </c>
      <c r="F101" s="22">
        <v>529704</v>
      </c>
      <c r="G101" s="63">
        <v>1177092</v>
      </c>
      <c r="H101" s="63"/>
      <c r="I101" s="63"/>
      <c r="J101" s="63">
        <v>1000.6669354838708</v>
      </c>
      <c r="K101" s="63">
        <v>818.76290322580644</v>
      </c>
      <c r="L101" s="63">
        <v>1819.4298387096774</v>
      </c>
    </row>
    <row r="102" spans="1:12">
      <c r="A102" s="36">
        <v>31</v>
      </c>
      <c r="B102" s="24" t="s">
        <v>39</v>
      </c>
      <c r="C102" s="25">
        <v>547287</v>
      </c>
      <c r="D102" s="25">
        <v>0</v>
      </c>
      <c r="E102" s="25">
        <v>3816815</v>
      </c>
      <c r="F102" s="25">
        <v>1471488</v>
      </c>
      <c r="G102" s="25">
        <v>5835590</v>
      </c>
      <c r="H102" s="26">
        <v>845.94092741935481</v>
      </c>
      <c r="I102" s="26" t="s">
        <v>203</v>
      </c>
      <c r="J102" s="26">
        <v>5899.6468413978491</v>
      </c>
      <c r="K102" s="26">
        <v>2274.4774193548383</v>
      </c>
      <c r="L102" s="26">
        <v>9020.0651881720423</v>
      </c>
    </row>
    <row r="103" spans="1:12">
      <c r="A103" s="45"/>
      <c r="B103" s="45" t="s">
        <v>134</v>
      </c>
      <c r="C103" s="22">
        <v>547287</v>
      </c>
      <c r="D103" s="22">
        <v>0</v>
      </c>
      <c r="E103" s="22">
        <v>3816815</v>
      </c>
      <c r="F103" s="22">
        <v>1471488</v>
      </c>
      <c r="G103" s="63">
        <v>5835590</v>
      </c>
      <c r="H103" s="63">
        <v>845.94092741935481</v>
      </c>
      <c r="I103" s="63"/>
      <c r="J103" s="63">
        <v>5899.6468413978491</v>
      </c>
      <c r="K103" s="63">
        <v>2274.4774193548383</v>
      </c>
      <c r="L103" s="63">
        <v>9020.0651881720423</v>
      </c>
    </row>
    <row r="104" spans="1:12">
      <c r="A104" s="37">
        <v>32</v>
      </c>
      <c r="B104" s="30" t="s">
        <v>40</v>
      </c>
      <c r="C104" s="31">
        <v>0</v>
      </c>
      <c r="D104" s="31">
        <v>0</v>
      </c>
      <c r="E104" s="31">
        <v>355407</v>
      </c>
      <c r="F104" s="47">
        <v>38209</v>
      </c>
      <c r="G104" s="31">
        <v>393616</v>
      </c>
      <c r="H104" s="32" t="s">
        <v>203</v>
      </c>
      <c r="I104" s="32" t="s">
        <v>203</v>
      </c>
      <c r="J104" s="32">
        <v>549.35221774193542</v>
      </c>
      <c r="K104" s="32">
        <v>59.059610215053759</v>
      </c>
      <c r="L104" s="32">
        <v>608.41182795698921</v>
      </c>
    </row>
    <row r="105" spans="1:12" ht="30">
      <c r="A105" s="45"/>
      <c r="B105" s="48" t="s">
        <v>135</v>
      </c>
      <c r="C105" s="22"/>
      <c r="D105" s="22"/>
      <c r="E105" s="22">
        <v>355407</v>
      </c>
      <c r="F105" s="22">
        <v>38209</v>
      </c>
      <c r="G105" s="63">
        <v>393616</v>
      </c>
      <c r="H105" s="63"/>
      <c r="I105" s="63"/>
      <c r="J105" s="63">
        <v>549.35221774193542</v>
      </c>
      <c r="K105" s="63">
        <v>59.059610215053759</v>
      </c>
      <c r="L105" s="63">
        <v>608.41182795698921</v>
      </c>
    </row>
    <row r="106" spans="1:12">
      <c r="A106" s="36">
        <v>33</v>
      </c>
      <c r="B106" s="24" t="s">
        <v>41</v>
      </c>
      <c r="C106" s="25">
        <v>163870</v>
      </c>
      <c r="D106" s="25">
        <v>0</v>
      </c>
      <c r="E106" s="25">
        <v>85494</v>
      </c>
      <c r="F106" s="25">
        <v>109962</v>
      </c>
      <c r="G106" s="25">
        <v>359326</v>
      </c>
      <c r="H106" s="26">
        <v>253.29368279569891</v>
      </c>
      <c r="I106" s="26" t="s">
        <v>203</v>
      </c>
      <c r="J106" s="26">
        <v>132.14798387096772</v>
      </c>
      <c r="K106" s="26">
        <v>169.96814516129032</v>
      </c>
      <c r="L106" s="26">
        <v>555.4098118279569</v>
      </c>
    </row>
    <row r="107" spans="1:12">
      <c r="A107" s="45"/>
      <c r="B107" s="45" t="s">
        <v>136</v>
      </c>
      <c r="C107" s="22">
        <v>163870</v>
      </c>
      <c r="D107" s="22">
        <v>0</v>
      </c>
      <c r="E107" s="22">
        <v>85494</v>
      </c>
      <c r="F107" s="22">
        <v>109962</v>
      </c>
      <c r="G107" s="63">
        <v>359326</v>
      </c>
      <c r="H107" s="63">
        <v>253.29368279569891</v>
      </c>
      <c r="I107" s="63"/>
      <c r="J107" s="63">
        <v>132.14798387096772</v>
      </c>
      <c r="K107" s="63">
        <v>169.96814516129032</v>
      </c>
      <c r="L107" s="63">
        <v>555.4098118279569</v>
      </c>
    </row>
    <row r="108" spans="1:12">
      <c r="A108" s="37">
        <v>34</v>
      </c>
      <c r="B108" s="30" t="s">
        <v>42</v>
      </c>
      <c r="C108" s="31">
        <v>0</v>
      </c>
      <c r="D108" s="31">
        <v>0</v>
      </c>
      <c r="E108" s="31">
        <v>239633</v>
      </c>
      <c r="F108" s="31">
        <v>35546</v>
      </c>
      <c r="G108" s="31">
        <v>275179</v>
      </c>
      <c r="H108" s="32" t="s">
        <v>203</v>
      </c>
      <c r="I108" s="32" t="s">
        <v>203</v>
      </c>
      <c r="J108" s="32">
        <v>370.40047043010748</v>
      </c>
      <c r="K108" s="32">
        <v>54.943413978494618</v>
      </c>
      <c r="L108" s="32">
        <v>425.34388440860209</v>
      </c>
    </row>
    <row r="109" spans="1:12" ht="30">
      <c r="A109" s="45"/>
      <c r="B109" s="48" t="s">
        <v>138</v>
      </c>
      <c r="C109" s="22"/>
      <c r="D109" s="22"/>
      <c r="E109" s="22">
        <v>57511.92</v>
      </c>
      <c r="F109" s="22">
        <v>2168.306</v>
      </c>
      <c r="G109" s="63">
        <v>59680.225999999995</v>
      </c>
      <c r="H109" s="63"/>
      <c r="I109" s="63"/>
      <c r="J109" s="63">
        <v>88.896112903225799</v>
      </c>
      <c r="K109" s="63">
        <v>3.3515482526881719</v>
      </c>
      <c r="L109" s="63">
        <v>92.247661155913974</v>
      </c>
    </row>
    <row r="110" spans="1:12" ht="30" customHeight="1">
      <c r="A110" s="45"/>
      <c r="B110" s="45" t="s">
        <v>137</v>
      </c>
      <c r="C110" s="22"/>
      <c r="D110" s="22"/>
      <c r="E110" s="22">
        <v>182121.08000000002</v>
      </c>
      <c r="F110" s="22">
        <v>33377.694000000003</v>
      </c>
      <c r="G110" s="63">
        <v>215498.77400000003</v>
      </c>
      <c r="H110" s="63"/>
      <c r="I110" s="63"/>
      <c r="J110" s="63">
        <v>281.50435752688173</v>
      </c>
      <c r="K110" s="63">
        <v>51.59186572580645</v>
      </c>
      <c r="L110" s="63">
        <v>333.09622325268816</v>
      </c>
    </row>
    <row r="111" spans="1:12">
      <c r="A111" s="37">
        <v>35</v>
      </c>
      <c r="B111" s="30" t="s">
        <v>43</v>
      </c>
      <c r="C111" s="31">
        <v>0</v>
      </c>
      <c r="D111" s="31">
        <v>198702</v>
      </c>
      <c r="E111" s="31">
        <v>712610</v>
      </c>
      <c r="F111" s="31">
        <v>821362</v>
      </c>
      <c r="G111" s="31">
        <v>1732674</v>
      </c>
      <c r="H111" s="32" t="s">
        <v>203</v>
      </c>
      <c r="I111" s="32">
        <v>307.13346774193548</v>
      </c>
      <c r="J111" s="32">
        <v>1101.4805107526881</v>
      </c>
      <c r="K111" s="32">
        <v>1269.5783602150536</v>
      </c>
      <c r="L111" s="32">
        <v>2678.1923387096772</v>
      </c>
    </row>
    <row r="112" spans="1:12">
      <c r="A112" s="45"/>
      <c r="B112" s="45" t="s">
        <v>139</v>
      </c>
      <c r="C112" s="22"/>
      <c r="D112" s="22">
        <v>198702</v>
      </c>
      <c r="E112" s="22">
        <v>712610</v>
      </c>
      <c r="F112" s="22">
        <v>821362</v>
      </c>
      <c r="G112" s="63">
        <v>1732674</v>
      </c>
      <c r="H112" s="63"/>
      <c r="I112" s="63">
        <v>307.13346774193548</v>
      </c>
      <c r="J112" s="63">
        <v>1101.4805107526881</v>
      </c>
      <c r="K112" s="63">
        <v>1269.5783602150536</v>
      </c>
      <c r="L112" s="63">
        <v>2678.1923387096772</v>
      </c>
    </row>
    <row r="113" spans="1:12">
      <c r="A113" s="37">
        <v>36</v>
      </c>
      <c r="B113" s="30" t="s">
        <v>44</v>
      </c>
      <c r="C113" s="31">
        <v>0</v>
      </c>
      <c r="D113" s="31">
        <v>0</v>
      </c>
      <c r="E113" s="31">
        <v>392051</v>
      </c>
      <c r="F113" s="31">
        <v>345383</v>
      </c>
      <c r="G113" s="31">
        <v>737434</v>
      </c>
      <c r="H113" s="32" t="s">
        <v>203</v>
      </c>
      <c r="I113" s="32" t="s">
        <v>203</v>
      </c>
      <c r="J113" s="32">
        <v>605.99280913978498</v>
      </c>
      <c r="K113" s="32">
        <v>533.85813172043004</v>
      </c>
      <c r="L113" s="32">
        <v>1139.8509408602149</v>
      </c>
    </row>
    <row r="114" spans="1:12">
      <c r="A114" s="45"/>
      <c r="B114" s="45" t="s">
        <v>140</v>
      </c>
      <c r="C114" s="22"/>
      <c r="D114" s="22"/>
      <c r="E114" s="22">
        <v>392051</v>
      </c>
      <c r="F114" s="22">
        <v>345383</v>
      </c>
      <c r="G114" s="63">
        <v>737434</v>
      </c>
      <c r="H114" s="63"/>
      <c r="I114" s="63"/>
      <c r="J114" s="63">
        <v>605.99280913978498</v>
      </c>
      <c r="K114" s="63">
        <v>533.85813172043004</v>
      </c>
      <c r="L114" s="63">
        <v>1139.8509408602149</v>
      </c>
    </row>
    <row r="115" spans="1:12">
      <c r="A115" s="37">
        <v>37</v>
      </c>
      <c r="B115" s="30" t="s">
        <v>45</v>
      </c>
      <c r="C115" s="31">
        <v>210236</v>
      </c>
      <c r="D115" s="31">
        <v>0</v>
      </c>
      <c r="E115" s="31">
        <v>965358</v>
      </c>
      <c r="F115" s="31">
        <v>298501</v>
      </c>
      <c r="G115" s="31">
        <v>1474095</v>
      </c>
      <c r="H115" s="32">
        <v>324.96155913978492</v>
      </c>
      <c r="I115" s="32" t="s">
        <v>203</v>
      </c>
      <c r="J115" s="32">
        <v>1492.1528225806451</v>
      </c>
      <c r="K115" s="32">
        <v>461.39267473118275</v>
      </c>
      <c r="L115" s="32">
        <v>2278.5070564516127</v>
      </c>
    </row>
    <row r="116" spans="1:12">
      <c r="A116" s="45"/>
      <c r="B116" s="45" t="s">
        <v>146</v>
      </c>
      <c r="C116" s="22">
        <v>210236</v>
      </c>
      <c r="D116" s="22"/>
      <c r="E116" s="22">
        <v>269477</v>
      </c>
      <c r="F116" s="22">
        <v>143267</v>
      </c>
      <c r="G116" s="63">
        <v>622980</v>
      </c>
      <c r="H116" s="63">
        <v>324.96155913978492</v>
      </c>
      <c r="I116" s="63"/>
      <c r="J116" s="63">
        <v>416.53030913978489</v>
      </c>
      <c r="K116" s="63">
        <v>221.44764784946236</v>
      </c>
      <c r="L116" s="63">
        <v>962.9395161290322</v>
      </c>
    </row>
    <row r="117" spans="1:12">
      <c r="A117" s="45"/>
      <c r="B117" s="45" t="s">
        <v>141</v>
      </c>
      <c r="C117" s="22"/>
      <c r="D117" s="22"/>
      <c r="E117" s="22">
        <v>94388</v>
      </c>
      <c r="F117" s="22"/>
      <c r="G117" s="63">
        <v>94388</v>
      </c>
      <c r="H117" s="63"/>
      <c r="I117" s="63"/>
      <c r="J117" s="63">
        <v>145.89543010752686</v>
      </c>
      <c r="K117" s="63"/>
      <c r="L117" s="63">
        <v>145.89543010752686</v>
      </c>
    </row>
    <row r="118" spans="1:12">
      <c r="A118" s="45"/>
      <c r="B118" s="45" t="s">
        <v>142</v>
      </c>
      <c r="C118" s="22"/>
      <c r="D118" s="22"/>
      <c r="E118" s="22">
        <v>14240</v>
      </c>
      <c r="F118" s="22"/>
      <c r="G118" s="63">
        <v>14240</v>
      </c>
      <c r="H118" s="63"/>
      <c r="I118" s="63"/>
      <c r="J118" s="63">
        <v>22.010752688172044</v>
      </c>
      <c r="K118" s="63"/>
      <c r="L118" s="63">
        <v>22.010752688172044</v>
      </c>
    </row>
    <row r="119" spans="1:12">
      <c r="A119" s="45"/>
      <c r="B119" s="45" t="s">
        <v>143</v>
      </c>
      <c r="C119" s="22"/>
      <c r="D119" s="22"/>
      <c r="E119" s="22">
        <v>35664</v>
      </c>
      <c r="F119" s="22">
        <v>17437</v>
      </c>
      <c r="G119" s="63">
        <v>53101</v>
      </c>
      <c r="H119" s="63"/>
      <c r="I119" s="63"/>
      <c r="J119" s="63">
        <v>55.125806451612902</v>
      </c>
      <c r="K119" s="63">
        <v>26.952352150537632</v>
      </c>
      <c r="L119" s="63">
        <v>82.078158602150538</v>
      </c>
    </row>
    <row r="120" spans="1:12">
      <c r="A120" s="45"/>
      <c r="B120" s="45" t="s">
        <v>144</v>
      </c>
      <c r="C120" s="22"/>
      <c r="D120" s="22"/>
      <c r="E120" s="22">
        <v>26484</v>
      </c>
      <c r="F120" s="22">
        <v>24667</v>
      </c>
      <c r="G120" s="63">
        <v>51151</v>
      </c>
      <c r="H120" s="63"/>
      <c r="I120" s="63"/>
      <c r="J120" s="63">
        <v>40.936290322580639</v>
      </c>
      <c r="K120" s="63">
        <v>38.127755376344084</v>
      </c>
      <c r="L120" s="63">
        <v>79.06404569892473</v>
      </c>
    </row>
    <row r="121" spans="1:12">
      <c r="A121" s="45"/>
      <c r="B121" s="45" t="s">
        <v>145</v>
      </c>
      <c r="C121" s="22"/>
      <c r="D121" s="22"/>
      <c r="E121" s="22">
        <v>58202</v>
      </c>
      <c r="F121" s="22">
        <v>68892</v>
      </c>
      <c r="G121" s="63">
        <v>127094</v>
      </c>
      <c r="H121" s="63"/>
      <c r="I121" s="63"/>
      <c r="J121" s="63">
        <v>89.962768817204307</v>
      </c>
      <c r="K121" s="63">
        <v>106.48629032258063</v>
      </c>
      <c r="L121" s="63">
        <v>196.44905913978494</v>
      </c>
    </row>
    <row r="122" spans="1:12">
      <c r="A122" s="45"/>
      <c r="B122" s="45" t="s">
        <v>147</v>
      </c>
      <c r="C122" s="22"/>
      <c r="D122" s="22"/>
      <c r="E122" s="22">
        <v>466903</v>
      </c>
      <c r="F122" s="22">
        <v>44238</v>
      </c>
      <c r="G122" s="63">
        <v>511141</v>
      </c>
      <c r="H122" s="63"/>
      <c r="I122" s="63"/>
      <c r="J122" s="63">
        <v>721.6914650537633</v>
      </c>
      <c r="K122" s="63">
        <v>68.378629032258061</v>
      </c>
      <c r="L122" s="63">
        <v>790.0700940860213</v>
      </c>
    </row>
    <row r="123" spans="1:12">
      <c r="A123" s="37">
        <v>38</v>
      </c>
      <c r="B123" s="49" t="s">
        <v>46</v>
      </c>
      <c r="C123" s="50">
        <v>0</v>
      </c>
      <c r="D123" s="50">
        <v>0</v>
      </c>
      <c r="E123" s="50">
        <v>442884</v>
      </c>
      <c r="F123" s="50">
        <v>109803</v>
      </c>
      <c r="G123" s="31">
        <v>552687</v>
      </c>
      <c r="H123" s="51" t="s">
        <v>203</v>
      </c>
      <c r="I123" s="51" t="s">
        <v>203</v>
      </c>
      <c r="J123" s="32">
        <v>684.5653225806451</v>
      </c>
      <c r="K123" s="32">
        <v>169.72237903225806</v>
      </c>
      <c r="L123" s="32">
        <v>854.28770161290322</v>
      </c>
    </row>
    <row r="124" spans="1:12" ht="30">
      <c r="A124" s="45"/>
      <c r="B124" s="48" t="s">
        <v>148</v>
      </c>
      <c r="C124" s="22"/>
      <c r="D124" s="22"/>
      <c r="E124" s="22">
        <v>442884</v>
      </c>
      <c r="F124" s="22">
        <v>109803</v>
      </c>
      <c r="G124" s="63">
        <v>552687</v>
      </c>
      <c r="H124" s="63"/>
      <c r="I124" s="63"/>
      <c r="J124" s="63">
        <v>684.5653225806451</v>
      </c>
      <c r="K124" s="63">
        <v>169.72237903225806</v>
      </c>
      <c r="L124" s="63">
        <v>854.28770161290322</v>
      </c>
    </row>
    <row r="125" spans="1:12">
      <c r="A125" s="37">
        <v>39</v>
      </c>
      <c r="B125" s="30" t="s">
        <v>47</v>
      </c>
      <c r="C125" s="31">
        <v>119236</v>
      </c>
      <c r="D125" s="31">
        <v>0</v>
      </c>
      <c r="E125" s="31">
        <v>2742068</v>
      </c>
      <c r="F125" s="31">
        <v>1947103</v>
      </c>
      <c r="G125" s="31">
        <v>4808407</v>
      </c>
      <c r="H125" s="32">
        <v>184.30295698924729</v>
      </c>
      <c r="I125" s="32" t="s">
        <v>203</v>
      </c>
      <c r="J125" s="32">
        <v>4238.4115591397849</v>
      </c>
      <c r="K125" s="32">
        <v>3009.6350134408599</v>
      </c>
      <c r="L125" s="32">
        <v>7432.3495295698922</v>
      </c>
    </row>
    <row r="126" spans="1:12">
      <c r="A126" s="45"/>
      <c r="B126" s="45" t="s">
        <v>149</v>
      </c>
      <c r="C126" s="22">
        <v>119236</v>
      </c>
      <c r="D126" s="22">
        <v>0</v>
      </c>
      <c r="E126" s="22">
        <v>2742068</v>
      </c>
      <c r="F126" s="22">
        <v>1947103</v>
      </c>
      <c r="G126" s="63">
        <v>4808407</v>
      </c>
      <c r="H126" s="63">
        <v>184.30295698924729</v>
      </c>
      <c r="I126" s="63"/>
      <c r="J126" s="63">
        <v>4238.4115591397849</v>
      </c>
      <c r="K126" s="63">
        <v>3009.6350134408599</v>
      </c>
      <c r="L126" s="63">
        <v>7432.3495295698922</v>
      </c>
    </row>
    <row r="127" spans="1:12">
      <c r="A127" s="37">
        <v>40</v>
      </c>
      <c r="B127" s="30" t="s">
        <v>48</v>
      </c>
      <c r="C127" s="31">
        <v>984231</v>
      </c>
      <c r="D127" s="31">
        <v>0</v>
      </c>
      <c r="E127" s="31">
        <v>6582473</v>
      </c>
      <c r="F127" s="31">
        <v>2037761</v>
      </c>
      <c r="G127" s="31">
        <v>9604465</v>
      </c>
      <c r="H127" s="32">
        <v>1521.3247983870967</v>
      </c>
      <c r="I127" s="32" t="s">
        <v>203</v>
      </c>
      <c r="J127" s="32">
        <v>10174.521438172042</v>
      </c>
      <c r="K127" s="32">
        <v>3149.7649865591397</v>
      </c>
      <c r="L127" s="32">
        <v>14845.611223118278</v>
      </c>
    </row>
    <row r="128" spans="1:12">
      <c r="A128" s="45"/>
      <c r="B128" s="45" t="s">
        <v>150</v>
      </c>
      <c r="C128" s="22">
        <v>984231</v>
      </c>
      <c r="D128" s="22"/>
      <c r="E128" s="22">
        <v>2698813.9299999997</v>
      </c>
      <c r="F128" s="22">
        <v>672461.13</v>
      </c>
      <c r="G128" s="63">
        <v>4355506.0599999996</v>
      </c>
      <c r="H128" s="63">
        <v>1521.3247983870967</v>
      </c>
      <c r="I128" s="63"/>
      <c r="J128" s="63">
        <v>4171.5537896505366</v>
      </c>
      <c r="K128" s="63">
        <v>1039.422445564516</v>
      </c>
      <c r="L128" s="63">
        <v>6732.3010336021498</v>
      </c>
    </row>
    <row r="129" spans="1:12">
      <c r="A129" s="45"/>
      <c r="B129" s="45" t="s">
        <v>151</v>
      </c>
      <c r="C129" s="22"/>
      <c r="D129" s="22"/>
      <c r="E129" s="22">
        <v>3883659.07</v>
      </c>
      <c r="F129" s="22">
        <v>1365299.87</v>
      </c>
      <c r="G129" s="63">
        <v>5248958.9399999995</v>
      </c>
      <c r="H129" s="63"/>
      <c r="I129" s="63"/>
      <c r="J129" s="63">
        <v>6002.967648521505</v>
      </c>
      <c r="K129" s="63">
        <v>2110.3425409946235</v>
      </c>
      <c r="L129" s="63">
        <v>8113.310189516129</v>
      </c>
    </row>
    <row r="130" spans="1:12">
      <c r="A130" s="37">
        <v>41</v>
      </c>
      <c r="B130" s="30" t="s">
        <v>49</v>
      </c>
      <c r="C130" s="31">
        <v>0</v>
      </c>
      <c r="D130" s="31">
        <v>0</v>
      </c>
      <c r="E130" s="31">
        <v>527590</v>
      </c>
      <c r="F130" s="31">
        <v>380539</v>
      </c>
      <c r="G130" s="31">
        <v>908129</v>
      </c>
      <c r="H130" s="32" t="s">
        <v>203</v>
      </c>
      <c r="I130" s="32" t="s">
        <v>203</v>
      </c>
      <c r="J130" s="32">
        <v>815.49529569892468</v>
      </c>
      <c r="K130" s="32">
        <v>588.19872311827953</v>
      </c>
      <c r="L130" s="32">
        <v>1403.6940188172043</v>
      </c>
    </row>
    <row r="131" spans="1:12">
      <c r="A131" s="45"/>
      <c r="B131" s="45" t="s">
        <v>152</v>
      </c>
      <c r="C131" s="22"/>
      <c r="D131" s="22"/>
      <c r="E131" s="22">
        <v>527590</v>
      </c>
      <c r="F131" s="22">
        <v>380539</v>
      </c>
      <c r="G131" s="63">
        <v>908129</v>
      </c>
      <c r="H131" s="63"/>
      <c r="I131" s="63"/>
      <c r="J131" s="63">
        <v>815.49529569892468</v>
      </c>
      <c r="K131" s="63">
        <v>588.19872311827953</v>
      </c>
      <c r="L131" s="63">
        <v>1403.6940188172043</v>
      </c>
    </row>
    <row r="132" spans="1:12">
      <c r="A132" s="37">
        <v>42</v>
      </c>
      <c r="B132" s="30" t="s">
        <v>50</v>
      </c>
      <c r="C132" s="52">
        <v>502001</v>
      </c>
      <c r="D132" s="31">
        <v>0</v>
      </c>
      <c r="E132" s="52">
        <v>2577869</v>
      </c>
      <c r="F132" s="52">
        <v>1450369</v>
      </c>
      <c r="G132" s="31">
        <v>4530239</v>
      </c>
      <c r="H132" s="32">
        <v>775.9424059139784</v>
      </c>
      <c r="I132" s="32" t="s">
        <v>203</v>
      </c>
      <c r="J132" s="32">
        <v>3984.6093413978492</v>
      </c>
      <c r="K132" s="32">
        <v>2241.8338037634408</v>
      </c>
      <c r="L132" s="32">
        <v>7002.3855510752692</v>
      </c>
    </row>
    <row r="133" spans="1:12">
      <c r="A133" s="45"/>
      <c r="B133" s="45" t="s">
        <v>153</v>
      </c>
      <c r="C133" s="22">
        <v>502001</v>
      </c>
      <c r="D133" s="22"/>
      <c r="E133" s="22">
        <v>750372</v>
      </c>
      <c r="F133" s="22">
        <v>220161</v>
      </c>
      <c r="G133" s="63">
        <v>1472534</v>
      </c>
      <c r="H133" s="63">
        <v>775.9424059139784</v>
      </c>
      <c r="I133" s="63"/>
      <c r="J133" s="63">
        <v>1159.8491935483871</v>
      </c>
      <c r="K133" s="63">
        <v>340.30262096774192</v>
      </c>
      <c r="L133" s="63">
        <v>2276.0942204301073</v>
      </c>
    </row>
    <row r="134" spans="1:12">
      <c r="A134" s="45"/>
      <c r="B134" s="45" t="s">
        <v>154</v>
      </c>
      <c r="C134" s="22"/>
      <c r="D134" s="22"/>
      <c r="E134" s="22">
        <v>863792</v>
      </c>
      <c r="F134" s="22">
        <v>619359</v>
      </c>
      <c r="G134" s="63">
        <v>1483151</v>
      </c>
      <c r="H134" s="63"/>
      <c r="I134" s="63"/>
      <c r="J134" s="63">
        <v>1335.1623655913977</v>
      </c>
      <c r="K134" s="63">
        <v>957.34254032258059</v>
      </c>
      <c r="L134" s="63">
        <v>2292.5049059139783</v>
      </c>
    </row>
    <row r="135" spans="1:12">
      <c r="A135" s="45"/>
      <c r="B135" s="45" t="s">
        <v>155</v>
      </c>
      <c r="C135" s="22"/>
      <c r="D135" s="22"/>
      <c r="E135" s="22">
        <v>434503</v>
      </c>
      <c r="F135" s="22"/>
      <c r="G135" s="63">
        <v>434503</v>
      </c>
      <c r="H135" s="63"/>
      <c r="I135" s="63"/>
      <c r="J135" s="63">
        <v>671.61081989247305</v>
      </c>
      <c r="K135" s="63"/>
      <c r="L135" s="63">
        <v>671.61081989247305</v>
      </c>
    </row>
    <row r="136" spans="1:12">
      <c r="A136" s="45"/>
      <c r="B136" s="45" t="s">
        <v>199</v>
      </c>
      <c r="C136" s="22"/>
      <c r="D136" s="22"/>
      <c r="E136" s="22">
        <v>289695</v>
      </c>
      <c r="F136" s="22">
        <v>521691</v>
      </c>
      <c r="G136" s="63">
        <v>811386</v>
      </c>
      <c r="H136" s="63"/>
      <c r="I136" s="63"/>
      <c r="J136" s="63">
        <v>447.78124999999994</v>
      </c>
      <c r="K136" s="63">
        <v>806.37721774193551</v>
      </c>
      <c r="L136" s="63">
        <v>1254.1584677419355</v>
      </c>
    </row>
    <row r="137" spans="1:12">
      <c r="A137" s="45"/>
      <c r="B137" s="45" t="s">
        <v>200</v>
      </c>
      <c r="C137" s="22"/>
      <c r="D137" s="22"/>
      <c r="E137" s="22">
        <v>41670</v>
      </c>
      <c r="F137" s="22">
        <v>89158</v>
      </c>
      <c r="G137" s="63">
        <v>130828</v>
      </c>
      <c r="H137" s="63"/>
      <c r="I137" s="63"/>
      <c r="J137" s="63">
        <v>64.409274193548384</v>
      </c>
      <c r="K137" s="63">
        <v>137.8114247311828</v>
      </c>
      <c r="L137" s="63">
        <v>202.22069892473118</v>
      </c>
    </row>
    <row r="138" spans="1:12">
      <c r="A138" s="45"/>
      <c r="B138" s="45" t="s">
        <v>201</v>
      </c>
      <c r="C138" s="22"/>
      <c r="D138" s="22"/>
      <c r="E138" s="22">
        <v>197837</v>
      </c>
      <c r="F138" s="22"/>
      <c r="G138" s="63">
        <v>197837</v>
      </c>
      <c r="H138" s="63"/>
      <c r="I138" s="63"/>
      <c r="J138" s="63">
        <v>305.796438172043</v>
      </c>
      <c r="K138" s="63"/>
      <c r="L138" s="63">
        <v>305.796438172043</v>
      </c>
    </row>
    <row r="139" spans="1:12">
      <c r="A139" s="37">
        <v>43</v>
      </c>
      <c r="B139" s="30" t="s">
        <v>51</v>
      </c>
      <c r="C139" s="31">
        <v>1367786</v>
      </c>
      <c r="D139" s="31">
        <v>137253</v>
      </c>
      <c r="E139" s="52">
        <v>3481657</v>
      </c>
      <c r="F139" s="31">
        <v>959272</v>
      </c>
      <c r="G139" s="31">
        <v>5945968</v>
      </c>
      <c r="H139" s="32">
        <v>2114.1853494623656</v>
      </c>
      <c r="I139" s="32">
        <v>212.15181451612901</v>
      </c>
      <c r="J139" s="32">
        <v>5381.5934811827956</v>
      </c>
      <c r="K139" s="32">
        <v>1482.745698924731</v>
      </c>
      <c r="L139" s="32">
        <v>9190.6763440860213</v>
      </c>
    </row>
    <row r="140" spans="1:12">
      <c r="A140" s="45"/>
      <c r="B140" s="45" t="s">
        <v>156</v>
      </c>
      <c r="C140" s="22">
        <v>1367786</v>
      </c>
      <c r="D140" s="22">
        <v>137253</v>
      </c>
      <c r="E140" s="22">
        <v>1906593</v>
      </c>
      <c r="F140" s="22">
        <v>736330</v>
      </c>
      <c r="G140" s="63">
        <v>4147962</v>
      </c>
      <c r="H140" s="63">
        <v>2114.1853494623656</v>
      </c>
      <c r="I140" s="63">
        <v>212.15181451612901</v>
      </c>
      <c r="J140" s="63">
        <v>2947.0187499999997</v>
      </c>
      <c r="K140" s="63">
        <v>1138.1444892473119</v>
      </c>
      <c r="L140" s="63">
        <v>6411.5004032258057</v>
      </c>
    </row>
    <row r="141" spans="1:12">
      <c r="A141" s="45"/>
      <c r="B141" s="45" t="s">
        <v>157</v>
      </c>
      <c r="C141" s="22"/>
      <c r="D141" s="22"/>
      <c r="E141" s="22">
        <v>1502974</v>
      </c>
      <c r="F141" s="22">
        <v>183308</v>
      </c>
      <c r="G141" s="63">
        <v>1686282</v>
      </c>
      <c r="H141" s="63"/>
      <c r="I141" s="63"/>
      <c r="J141" s="63">
        <v>2323.1452956989247</v>
      </c>
      <c r="K141" s="63">
        <v>283.33897849462363</v>
      </c>
      <c r="L141" s="63">
        <v>2606.4842741935481</v>
      </c>
    </row>
    <row r="142" spans="1:12">
      <c r="A142" s="45"/>
      <c r="B142" s="45" t="s">
        <v>197</v>
      </c>
      <c r="C142" s="22"/>
      <c r="D142" s="22"/>
      <c r="E142" s="22">
        <v>72090</v>
      </c>
      <c r="F142" s="22">
        <v>39634</v>
      </c>
      <c r="G142" s="63">
        <v>111724</v>
      </c>
      <c r="H142" s="63"/>
      <c r="I142" s="63"/>
      <c r="J142" s="63">
        <v>111.42943548387096</v>
      </c>
      <c r="K142" s="63">
        <v>61.262231182795695</v>
      </c>
      <c r="L142" s="63">
        <v>172.69166666666666</v>
      </c>
    </row>
    <row r="143" spans="1:12">
      <c r="A143" s="37">
        <v>44</v>
      </c>
      <c r="B143" s="30" t="s">
        <v>52</v>
      </c>
      <c r="C143" s="31">
        <v>0</v>
      </c>
      <c r="D143" s="31">
        <v>13601</v>
      </c>
      <c r="E143" s="53">
        <v>3189511</v>
      </c>
      <c r="F143" s="51">
        <v>2773486</v>
      </c>
      <c r="G143" s="31">
        <v>5976598</v>
      </c>
      <c r="H143" s="32" t="s">
        <v>203</v>
      </c>
      <c r="I143" s="32">
        <v>21.023051075268818</v>
      </c>
      <c r="J143" s="32">
        <v>4930.02372311828</v>
      </c>
      <c r="K143" s="32">
        <v>4286.9743279569884</v>
      </c>
      <c r="L143" s="32">
        <v>9238.0211021505384</v>
      </c>
    </row>
    <row r="144" spans="1:12">
      <c r="A144" s="45"/>
      <c r="B144" s="45" t="s">
        <v>158</v>
      </c>
      <c r="C144" s="22">
        <v>0</v>
      </c>
      <c r="D144" s="22">
        <v>13601</v>
      </c>
      <c r="E144" s="22">
        <v>3189511</v>
      </c>
      <c r="F144" s="22">
        <v>2773486</v>
      </c>
      <c r="G144" s="22">
        <v>5976598</v>
      </c>
      <c r="H144" s="63"/>
      <c r="I144" s="63">
        <v>21.023051075268818</v>
      </c>
      <c r="J144" s="63">
        <v>4930.02372311828</v>
      </c>
      <c r="K144" s="63">
        <v>4286.9743279569884</v>
      </c>
      <c r="L144" s="63">
        <v>9238.0211021505384</v>
      </c>
    </row>
    <row r="145" spans="1:12">
      <c r="A145" s="37">
        <v>45</v>
      </c>
      <c r="B145" s="30" t="s">
        <v>53</v>
      </c>
      <c r="C145" s="31">
        <v>0</v>
      </c>
      <c r="D145" s="31">
        <v>0</v>
      </c>
      <c r="E145" s="52">
        <v>998877</v>
      </c>
      <c r="F145" s="31">
        <v>548608</v>
      </c>
      <c r="G145" s="31">
        <v>1547485</v>
      </c>
      <c r="H145" s="32" t="s">
        <v>203</v>
      </c>
      <c r="I145" s="32" t="s">
        <v>203</v>
      </c>
      <c r="J145" s="32">
        <v>1543.9631048387096</v>
      </c>
      <c r="K145" s="32">
        <v>847.98279569892463</v>
      </c>
      <c r="L145" s="32">
        <v>2391.9459005376343</v>
      </c>
    </row>
    <row r="146" spans="1:12">
      <c r="A146" s="45"/>
      <c r="B146" s="45" t="s">
        <v>159</v>
      </c>
      <c r="C146" s="22"/>
      <c r="D146" s="22"/>
      <c r="E146" s="22">
        <v>998877</v>
      </c>
      <c r="F146" s="22">
        <v>548608</v>
      </c>
      <c r="G146" s="63">
        <v>1547485</v>
      </c>
      <c r="H146" s="63"/>
      <c r="I146" s="63"/>
      <c r="J146" s="63">
        <v>1543.9631048387096</v>
      </c>
      <c r="K146" s="63">
        <v>847.98279569892463</v>
      </c>
      <c r="L146" s="63">
        <v>2391.9459005376343</v>
      </c>
    </row>
    <row r="147" spans="1:12">
      <c r="A147" s="37">
        <v>46</v>
      </c>
      <c r="B147" s="30" t="s">
        <v>54</v>
      </c>
      <c r="C147" s="31">
        <v>65803</v>
      </c>
      <c r="D147" s="31">
        <v>0</v>
      </c>
      <c r="E147" s="31">
        <v>2445604</v>
      </c>
      <c r="F147" s="31">
        <v>774613</v>
      </c>
      <c r="G147" s="31">
        <v>3286020</v>
      </c>
      <c r="H147" s="32">
        <v>101.711626344086</v>
      </c>
      <c r="I147" s="32" t="s">
        <v>203</v>
      </c>
      <c r="J147" s="32">
        <v>3780.1674731182793</v>
      </c>
      <c r="K147" s="32">
        <v>1197.3184811827955</v>
      </c>
      <c r="L147" s="32">
        <v>5079.197580645161</v>
      </c>
    </row>
    <row r="148" spans="1:12">
      <c r="A148" s="45"/>
      <c r="B148" s="45" t="s">
        <v>160</v>
      </c>
      <c r="C148" s="22">
        <v>65803</v>
      </c>
      <c r="D148" s="22"/>
      <c r="E148" s="22">
        <v>158964.26</v>
      </c>
      <c r="F148" s="22">
        <v>92178.947</v>
      </c>
      <c r="G148" s="63">
        <v>316946.20699999999</v>
      </c>
      <c r="H148" s="63">
        <v>101.711626344086</v>
      </c>
      <c r="I148" s="63"/>
      <c r="J148" s="63">
        <v>245.71088575268817</v>
      </c>
      <c r="K148" s="63">
        <v>142.48089926075266</v>
      </c>
      <c r="L148" s="63">
        <v>489.90341135752686</v>
      </c>
    </row>
    <row r="149" spans="1:12">
      <c r="A149" s="45"/>
      <c r="B149" s="45" t="s">
        <v>163</v>
      </c>
      <c r="C149" s="22"/>
      <c r="D149" s="22"/>
      <c r="E149" s="22">
        <v>63585.703999999998</v>
      </c>
      <c r="F149" s="22"/>
      <c r="G149" s="63">
        <v>63585.703999999998</v>
      </c>
      <c r="H149" s="63"/>
      <c r="I149" s="63"/>
      <c r="J149" s="63">
        <v>98.284354301075254</v>
      </c>
      <c r="K149" s="63"/>
      <c r="L149" s="63">
        <v>98.284354301075254</v>
      </c>
    </row>
    <row r="150" spans="1:12">
      <c r="A150" s="45"/>
      <c r="B150" s="45" t="s">
        <v>164</v>
      </c>
      <c r="C150" s="22"/>
      <c r="D150" s="22"/>
      <c r="E150" s="22">
        <v>195648.32</v>
      </c>
      <c r="F150" s="22">
        <v>32533.746000000003</v>
      </c>
      <c r="G150" s="63">
        <v>228182.06600000002</v>
      </c>
      <c r="H150" s="63"/>
      <c r="I150" s="63"/>
      <c r="J150" s="63">
        <v>302.4133978494624</v>
      </c>
      <c r="K150" s="63">
        <v>50.287376209677426</v>
      </c>
      <c r="L150" s="63">
        <v>352.7007740591398</v>
      </c>
    </row>
    <row r="151" spans="1:12">
      <c r="A151" s="45"/>
      <c r="B151" s="45" t="s">
        <v>161</v>
      </c>
      <c r="C151" s="22"/>
      <c r="D151" s="22"/>
      <c r="E151" s="22">
        <v>821722.94400000002</v>
      </c>
      <c r="F151" s="22">
        <v>171189.473</v>
      </c>
      <c r="G151" s="63">
        <v>992912.41700000002</v>
      </c>
      <c r="H151" s="63"/>
      <c r="I151" s="63"/>
      <c r="J151" s="63">
        <v>1270.1362709677419</v>
      </c>
      <c r="K151" s="63">
        <v>264.60738434139785</v>
      </c>
      <c r="L151" s="63">
        <v>1534.7436553091397</v>
      </c>
    </row>
    <row r="152" spans="1:12">
      <c r="A152" s="45"/>
      <c r="B152" s="45" t="s">
        <v>167</v>
      </c>
      <c r="C152" s="22"/>
      <c r="D152" s="22"/>
      <c r="E152" s="22">
        <v>860852.60800000036</v>
      </c>
      <c r="F152" s="22">
        <v>314492.87799999991</v>
      </c>
      <c r="G152" s="63">
        <v>1175345.4860000003</v>
      </c>
      <c r="H152" s="63"/>
      <c r="I152" s="63"/>
      <c r="J152" s="63">
        <v>1330.6189505376349</v>
      </c>
      <c r="K152" s="63">
        <v>486.11130336021483</v>
      </c>
      <c r="L152" s="63">
        <v>1816.7302538978497</v>
      </c>
    </row>
    <row r="153" spans="1:12">
      <c r="A153" s="45"/>
      <c r="B153" s="45" t="s">
        <v>166</v>
      </c>
      <c r="C153" s="22"/>
      <c r="D153" s="22"/>
      <c r="E153" s="22">
        <v>136953.82399999999</v>
      </c>
      <c r="F153" s="22">
        <v>58095.974999999999</v>
      </c>
      <c r="G153" s="63">
        <v>195049.799</v>
      </c>
      <c r="H153" s="63"/>
      <c r="I153" s="63"/>
      <c r="J153" s="63">
        <v>211.68937849462364</v>
      </c>
      <c r="K153" s="63">
        <v>89.798886088709665</v>
      </c>
      <c r="L153" s="63">
        <v>301.48826458333332</v>
      </c>
    </row>
    <row r="154" spans="1:12">
      <c r="A154" s="45"/>
      <c r="B154" s="45" t="s">
        <v>162</v>
      </c>
      <c r="C154" s="22"/>
      <c r="D154" s="22"/>
      <c r="E154" s="22">
        <v>124725.80399999999</v>
      </c>
      <c r="F154" s="22">
        <v>37956.037000000004</v>
      </c>
      <c r="G154" s="63">
        <v>162681.84099999999</v>
      </c>
      <c r="H154" s="63"/>
      <c r="I154" s="63"/>
      <c r="J154" s="63">
        <v>192.78854112903224</v>
      </c>
      <c r="K154" s="63">
        <v>58.668605577956988</v>
      </c>
      <c r="L154" s="63">
        <v>251.45714670698922</v>
      </c>
    </row>
    <row r="155" spans="1:12">
      <c r="A155" s="45"/>
      <c r="B155" s="45" t="s">
        <v>165</v>
      </c>
      <c r="C155" s="22"/>
      <c r="D155" s="22"/>
      <c r="E155" s="22">
        <v>83150.536000000007</v>
      </c>
      <c r="F155" s="22">
        <v>68165.944000000003</v>
      </c>
      <c r="G155" s="63">
        <v>151316.48000000001</v>
      </c>
      <c r="H155" s="63"/>
      <c r="I155" s="63"/>
      <c r="J155" s="63">
        <v>128.5256940860215</v>
      </c>
      <c r="K155" s="63">
        <v>105.36402634408603</v>
      </c>
      <c r="L155" s="63">
        <v>233.88972043010753</v>
      </c>
    </row>
    <row r="156" spans="1:12">
      <c r="A156" s="37">
        <v>47</v>
      </c>
      <c r="B156" s="30" t="s">
        <v>55</v>
      </c>
      <c r="C156" s="31">
        <v>344314</v>
      </c>
      <c r="D156" s="31">
        <v>0</v>
      </c>
      <c r="E156" s="52">
        <v>1077093</v>
      </c>
      <c r="F156" s="31">
        <v>380044</v>
      </c>
      <c r="G156" s="31">
        <v>1801451</v>
      </c>
      <c r="H156" s="32">
        <v>532.20577956989246</v>
      </c>
      <c r="I156" s="32" t="s">
        <v>203</v>
      </c>
      <c r="J156" s="32">
        <v>1664.8614919354836</v>
      </c>
      <c r="K156" s="32">
        <v>587.43360215053758</v>
      </c>
      <c r="L156" s="32">
        <v>2784.5008736559139</v>
      </c>
    </row>
    <row r="157" spans="1:12">
      <c r="A157" s="45"/>
      <c r="B157" s="45" t="s">
        <v>168</v>
      </c>
      <c r="C157" s="22">
        <v>344314</v>
      </c>
      <c r="D157" s="22">
        <v>0</v>
      </c>
      <c r="E157" s="22">
        <v>1077093</v>
      </c>
      <c r="F157" s="22">
        <v>380044</v>
      </c>
      <c r="G157" s="63">
        <v>1801451</v>
      </c>
      <c r="H157" s="63">
        <v>532.20577956989246</v>
      </c>
      <c r="I157" s="63"/>
      <c r="J157" s="63">
        <v>1664.8614919354836</v>
      </c>
      <c r="K157" s="63">
        <v>587.43360215053758</v>
      </c>
      <c r="L157" s="63">
        <v>2784.5008736559139</v>
      </c>
    </row>
    <row r="158" spans="1:12">
      <c r="A158" s="37">
        <v>48</v>
      </c>
      <c r="B158" s="30" t="s">
        <v>56</v>
      </c>
      <c r="C158" s="31">
        <v>0</v>
      </c>
      <c r="D158" s="31">
        <v>9088</v>
      </c>
      <c r="E158" s="52">
        <v>1168590</v>
      </c>
      <c r="F158" s="31">
        <v>728166</v>
      </c>
      <c r="G158" s="31">
        <v>1905844</v>
      </c>
      <c r="H158" s="32" t="s">
        <v>203</v>
      </c>
      <c r="I158" s="32">
        <v>14.047311827956987</v>
      </c>
      <c r="J158" s="32">
        <v>1806.2883064516129</v>
      </c>
      <c r="K158" s="32">
        <v>1125.5254032258065</v>
      </c>
      <c r="L158" s="32">
        <v>2945.8610215053764</v>
      </c>
    </row>
    <row r="159" spans="1:12">
      <c r="A159" s="45"/>
      <c r="B159" s="45" t="s">
        <v>169</v>
      </c>
      <c r="C159" s="22"/>
      <c r="D159" s="22">
        <v>9088</v>
      </c>
      <c r="E159" s="22">
        <v>1168590</v>
      </c>
      <c r="F159" s="22">
        <v>728166</v>
      </c>
      <c r="G159" s="63">
        <v>1905844</v>
      </c>
      <c r="H159" s="63"/>
      <c r="I159" s="63">
        <v>14.047311827956987</v>
      </c>
      <c r="J159" s="63">
        <v>1806.2883064516129</v>
      </c>
      <c r="K159" s="63">
        <v>1125.5254032258065</v>
      </c>
      <c r="L159" s="63">
        <v>2945.8610215053764</v>
      </c>
    </row>
    <row r="160" spans="1:12">
      <c r="A160" s="37">
        <v>49</v>
      </c>
      <c r="B160" s="30" t="s">
        <v>57</v>
      </c>
      <c r="C160" s="31">
        <v>0</v>
      </c>
      <c r="D160" s="31">
        <v>0</v>
      </c>
      <c r="E160" s="52">
        <v>127718</v>
      </c>
      <c r="F160" s="31">
        <v>191439</v>
      </c>
      <c r="G160" s="31">
        <v>319157</v>
      </c>
      <c r="H160" s="32" t="s">
        <v>203</v>
      </c>
      <c r="I160" s="32" t="s">
        <v>203</v>
      </c>
      <c r="J160" s="32">
        <v>197.41357526881717</v>
      </c>
      <c r="K160" s="32">
        <v>295.9070564516129</v>
      </c>
      <c r="L160" s="32">
        <v>493.32063172043007</v>
      </c>
    </row>
    <row r="161" spans="1:12">
      <c r="A161" s="45"/>
      <c r="B161" s="45" t="s">
        <v>170</v>
      </c>
      <c r="C161" s="22"/>
      <c r="D161" s="22"/>
      <c r="E161" s="22">
        <v>127718</v>
      </c>
      <c r="F161" s="22">
        <v>191439</v>
      </c>
      <c r="G161" s="63">
        <v>319157</v>
      </c>
      <c r="H161" s="63"/>
      <c r="I161" s="63"/>
      <c r="J161" s="63">
        <v>197.41357526881717</v>
      </c>
      <c r="K161" s="63">
        <v>295.9070564516129</v>
      </c>
      <c r="L161" s="63">
        <v>493.32063172043007</v>
      </c>
    </row>
    <row r="162" spans="1:12">
      <c r="A162" s="37">
        <v>50</v>
      </c>
      <c r="B162" s="30" t="s">
        <v>58</v>
      </c>
      <c r="C162" s="31">
        <v>1245</v>
      </c>
      <c r="D162" s="31">
        <v>0</v>
      </c>
      <c r="E162" s="52">
        <v>2792775</v>
      </c>
      <c r="F162" s="31">
        <v>349550</v>
      </c>
      <c r="G162" s="31">
        <v>3143570</v>
      </c>
      <c r="H162" s="32">
        <v>1.9243951612903223</v>
      </c>
      <c r="I162" s="32" t="s">
        <v>203</v>
      </c>
      <c r="J162" s="32">
        <v>4316.7893145161288</v>
      </c>
      <c r="K162" s="32">
        <v>540.29905913978484</v>
      </c>
      <c r="L162" s="32">
        <v>4859.0127688172042</v>
      </c>
    </row>
    <row r="163" spans="1:12">
      <c r="A163" s="45"/>
      <c r="B163" s="45" t="s">
        <v>171</v>
      </c>
      <c r="C163" s="22">
        <v>1245</v>
      </c>
      <c r="D163" s="22">
        <v>0</v>
      </c>
      <c r="E163" s="22">
        <v>2792775</v>
      </c>
      <c r="F163" s="22">
        <v>349550</v>
      </c>
      <c r="G163" s="63">
        <v>3143570</v>
      </c>
      <c r="H163" s="63">
        <v>1.9243951612903223</v>
      </c>
      <c r="I163" s="63"/>
      <c r="J163" s="63">
        <v>4316.7893145161288</v>
      </c>
      <c r="K163" s="63">
        <v>540.29905913978484</v>
      </c>
      <c r="L163" s="63">
        <v>4859.0127688172042</v>
      </c>
    </row>
    <row r="164" spans="1:12">
      <c r="A164" s="37">
        <v>51</v>
      </c>
      <c r="B164" s="30" t="s">
        <v>59</v>
      </c>
      <c r="C164" s="31">
        <v>859202</v>
      </c>
      <c r="D164" s="31">
        <v>0</v>
      </c>
      <c r="E164" s="31">
        <v>1061085</v>
      </c>
      <c r="F164" s="31">
        <v>1491114</v>
      </c>
      <c r="G164" s="31">
        <v>3411401</v>
      </c>
      <c r="H164" s="32">
        <v>1328.0676075268816</v>
      </c>
      <c r="I164" s="32" t="s">
        <v>203</v>
      </c>
      <c r="J164" s="32">
        <v>1640.1179435483868</v>
      </c>
      <c r="K164" s="32">
        <v>2304.8133064516128</v>
      </c>
      <c r="L164" s="32">
        <v>5272.9988575268817</v>
      </c>
    </row>
    <row r="165" spans="1:12">
      <c r="A165" s="45"/>
      <c r="B165" s="45" t="s">
        <v>172</v>
      </c>
      <c r="C165" s="22">
        <v>859202</v>
      </c>
      <c r="D165" s="22"/>
      <c r="E165" s="22">
        <v>892054</v>
      </c>
      <c r="F165" s="22">
        <v>1320488</v>
      </c>
      <c r="G165" s="63">
        <v>3071744</v>
      </c>
      <c r="H165" s="63">
        <v>1328.0676075268816</v>
      </c>
      <c r="I165" s="63"/>
      <c r="J165" s="63">
        <v>1378.8469086021505</v>
      </c>
      <c r="K165" s="63">
        <v>2041.0768817204298</v>
      </c>
      <c r="L165" s="63">
        <v>4747.9913978494624</v>
      </c>
    </row>
    <row r="166" spans="1:12">
      <c r="A166" s="45"/>
      <c r="B166" s="45" t="s">
        <v>173</v>
      </c>
      <c r="C166" s="22"/>
      <c r="D166" s="22"/>
      <c r="E166" s="22">
        <v>169031</v>
      </c>
      <c r="F166" s="22">
        <v>134657</v>
      </c>
      <c r="G166" s="63">
        <v>303688</v>
      </c>
      <c r="H166" s="63"/>
      <c r="I166" s="63"/>
      <c r="J166" s="63">
        <v>261.27103494623651</v>
      </c>
      <c r="K166" s="63">
        <v>208.13918010752687</v>
      </c>
      <c r="L166" s="63">
        <v>469.41021505376341</v>
      </c>
    </row>
    <row r="167" spans="1:12">
      <c r="A167" s="45"/>
      <c r="B167" s="45" t="s">
        <v>174</v>
      </c>
      <c r="C167" s="22"/>
      <c r="D167" s="22"/>
      <c r="E167" s="22"/>
      <c r="F167" s="22">
        <v>35969</v>
      </c>
      <c r="G167" s="63">
        <v>35969</v>
      </c>
      <c r="H167" s="63"/>
      <c r="I167" s="63"/>
      <c r="J167" s="63"/>
      <c r="K167" s="63">
        <v>55.597244623655911</v>
      </c>
      <c r="L167" s="63">
        <v>55.597244623655911</v>
      </c>
    </row>
    <row r="168" spans="1:12">
      <c r="A168" s="37">
        <v>52</v>
      </c>
      <c r="B168" s="30" t="s">
        <v>60</v>
      </c>
      <c r="C168" s="31">
        <v>655048</v>
      </c>
      <c r="D168" s="31">
        <v>0</v>
      </c>
      <c r="E168" s="31">
        <v>1700989</v>
      </c>
      <c r="F168" s="31">
        <v>1203589</v>
      </c>
      <c r="G168" s="31">
        <v>3559626</v>
      </c>
      <c r="H168" s="32">
        <v>1012.5069892473118</v>
      </c>
      <c r="I168" s="32" t="s">
        <v>203</v>
      </c>
      <c r="J168" s="32">
        <v>2629.2168682795696</v>
      </c>
      <c r="K168" s="32">
        <v>1860.3862231182793</v>
      </c>
      <c r="L168" s="32">
        <v>5502.1100806451605</v>
      </c>
    </row>
    <row r="169" spans="1:12">
      <c r="A169" s="45"/>
      <c r="B169" s="45" t="s">
        <v>184</v>
      </c>
      <c r="C169" s="22">
        <v>655048</v>
      </c>
      <c r="D169" s="22"/>
      <c r="E169" s="22">
        <v>1700989</v>
      </c>
      <c r="F169" s="22">
        <v>1203589</v>
      </c>
      <c r="G169" s="63">
        <v>3559626</v>
      </c>
      <c r="H169" s="63">
        <v>1012.5069892473118</v>
      </c>
      <c r="I169" s="63"/>
      <c r="J169" s="63">
        <v>2629.2168682795696</v>
      </c>
      <c r="K169" s="63">
        <v>1860.3862231182793</v>
      </c>
      <c r="L169" s="63">
        <v>5502.1100806451605</v>
      </c>
    </row>
    <row r="170" spans="1:12">
      <c r="A170" s="37">
        <v>53</v>
      </c>
      <c r="B170" s="30" t="s">
        <v>61</v>
      </c>
      <c r="C170" s="31">
        <v>142560</v>
      </c>
      <c r="D170" s="31">
        <v>0</v>
      </c>
      <c r="E170" s="31">
        <v>1580004</v>
      </c>
      <c r="F170" s="31">
        <v>754954</v>
      </c>
      <c r="G170" s="31">
        <v>2477518</v>
      </c>
      <c r="H170" s="32">
        <v>220.35483870967741</v>
      </c>
      <c r="I170" s="32" t="s">
        <v>203</v>
      </c>
      <c r="J170" s="32">
        <v>2442.2104838709674</v>
      </c>
      <c r="K170" s="32">
        <v>1166.9315860215054</v>
      </c>
      <c r="L170" s="32">
        <v>3829.4969086021501</v>
      </c>
    </row>
    <row r="171" spans="1:12">
      <c r="A171" s="45"/>
      <c r="B171" s="45" t="s">
        <v>185</v>
      </c>
      <c r="C171" s="22"/>
      <c r="D171" s="22"/>
      <c r="E171" s="22">
        <v>107785</v>
      </c>
      <c r="F171" s="22">
        <v>99886</v>
      </c>
      <c r="G171" s="63">
        <v>207671</v>
      </c>
      <c r="H171" s="63"/>
      <c r="I171" s="63"/>
      <c r="J171" s="63">
        <v>166.60315860215053</v>
      </c>
      <c r="K171" s="63">
        <v>154.39368279569891</v>
      </c>
      <c r="L171" s="63">
        <v>320.99684139784944</v>
      </c>
    </row>
    <row r="172" spans="1:12">
      <c r="A172" s="45"/>
      <c r="B172" s="45" t="s">
        <v>186</v>
      </c>
      <c r="C172" s="22"/>
      <c r="D172" s="22"/>
      <c r="E172" s="22">
        <v>120261</v>
      </c>
      <c r="F172" s="22">
        <v>126765</v>
      </c>
      <c r="G172" s="63">
        <v>247026</v>
      </c>
      <c r="H172" s="63"/>
      <c r="I172" s="63"/>
      <c r="J172" s="63">
        <v>185.88729838709676</v>
      </c>
      <c r="K172" s="63">
        <v>195.94052419354836</v>
      </c>
      <c r="L172" s="63">
        <v>381.82782258064515</v>
      </c>
    </row>
    <row r="173" spans="1:12">
      <c r="A173" s="45"/>
      <c r="B173" s="45" t="s">
        <v>187</v>
      </c>
      <c r="C173" s="22"/>
      <c r="D173" s="22"/>
      <c r="E173" s="22">
        <v>21754</v>
      </c>
      <c r="F173" s="22">
        <v>9783</v>
      </c>
      <c r="G173" s="63">
        <v>31537</v>
      </c>
      <c r="H173" s="63"/>
      <c r="I173" s="63"/>
      <c r="J173" s="63">
        <v>33.62513440860215</v>
      </c>
      <c r="K173" s="63">
        <v>15.121572580645159</v>
      </c>
      <c r="L173" s="63">
        <v>48.746706989247308</v>
      </c>
    </row>
    <row r="174" spans="1:12">
      <c r="A174" s="45"/>
      <c r="B174" s="45" t="s">
        <v>188</v>
      </c>
      <c r="C174" s="22"/>
      <c r="D174" s="22"/>
      <c r="E174" s="22">
        <v>124714</v>
      </c>
      <c r="F174" s="22">
        <v>1909</v>
      </c>
      <c r="G174" s="63">
        <v>126623</v>
      </c>
      <c r="H174" s="63"/>
      <c r="I174" s="63"/>
      <c r="J174" s="63">
        <v>192.77029569892471</v>
      </c>
      <c r="K174" s="63">
        <v>2.9507392473118279</v>
      </c>
      <c r="L174" s="63">
        <v>195.72103494623653</v>
      </c>
    </row>
    <row r="175" spans="1:12">
      <c r="A175" s="45"/>
      <c r="B175" s="45" t="s">
        <v>189</v>
      </c>
      <c r="C175" s="22"/>
      <c r="D175" s="22"/>
      <c r="E175" s="22">
        <v>33919</v>
      </c>
      <c r="F175" s="22"/>
      <c r="G175" s="63">
        <v>33919</v>
      </c>
      <c r="H175" s="63"/>
      <c r="I175" s="63"/>
      <c r="J175" s="63">
        <v>52.42856182795699</v>
      </c>
      <c r="K175" s="63"/>
      <c r="L175" s="63">
        <v>52.42856182795699</v>
      </c>
    </row>
    <row r="176" spans="1:12">
      <c r="A176" s="45"/>
      <c r="B176" s="45" t="s">
        <v>190</v>
      </c>
      <c r="C176" s="22"/>
      <c r="D176" s="22"/>
      <c r="E176" s="22">
        <v>371085</v>
      </c>
      <c r="F176" s="22"/>
      <c r="G176" s="63">
        <v>371085</v>
      </c>
      <c r="H176" s="63"/>
      <c r="I176" s="63"/>
      <c r="J176" s="63">
        <v>573.58568548387086</v>
      </c>
      <c r="K176" s="63"/>
      <c r="L176" s="63">
        <v>573.58568548387086</v>
      </c>
    </row>
    <row r="177" spans="1:12">
      <c r="A177" s="45"/>
      <c r="B177" s="45" t="s">
        <v>191</v>
      </c>
      <c r="C177" s="22">
        <v>142560</v>
      </c>
      <c r="D177" s="22"/>
      <c r="E177" s="22">
        <v>77275</v>
      </c>
      <c r="F177" s="22">
        <v>19397</v>
      </c>
      <c r="G177" s="63">
        <v>239232</v>
      </c>
      <c r="H177" s="63">
        <v>220.35483870967741</v>
      </c>
      <c r="I177" s="63"/>
      <c r="J177" s="63">
        <v>119.44388440860213</v>
      </c>
      <c r="K177" s="63">
        <v>29.981922043010748</v>
      </c>
      <c r="L177" s="63">
        <v>369.78064516129029</v>
      </c>
    </row>
    <row r="178" spans="1:12">
      <c r="A178" s="45"/>
      <c r="B178" s="45" t="s">
        <v>192</v>
      </c>
      <c r="C178" s="22"/>
      <c r="D178" s="22"/>
      <c r="E178" s="22">
        <v>583286</v>
      </c>
      <c r="F178" s="22">
        <v>497214</v>
      </c>
      <c r="G178" s="63">
        <v>1080500</v>
      </c>
      <c r="H178" s="63"/>
      <c r="I178" s="63"/>
      <c r="J178" s="63">
        <v>901.58454301075267</v>
      </c>
      <c r="K178" s="63">
        <v>768.54314516129023</v>
      </c>
      <c r="L178" s="63">
        <v>1670.1276881720428</v>
      </c>
    </row>
    <row r="179" spans="1:12">
      <c r="A179" s="45"/>
      <c r="B179" s="45" t="s">
        <v>198</v>
      </c>
      <c r="C179" s="22"/>
      <c r="D179" s="22"/>
      <c r="E179" s="22">
        <v>139925</v>
      </c>
      <c r="F179" s="22"/>
      <c r="G179" s="63">
        <v>139925</v>
      </c>
      <c r="H179" s="63"/>
      <c r="I179" s="63"/>
      <c r="J179" s="63">
        <v>216.28192204301072</v>
      </c>
      <c r="K179" s="63"/>
      <c r="L179" s="63">
        <v>216.28192204301072</v>
      </c>
    </row>
    <row r="180" spans="1:12">
      <c r="A180" s="36">
        <v>54</v>
      </c>
      <c r="B180" s="54" t="s">
        <v>62</v>
      </c>
      <c r="C180" s="55">
        <v>0</v>
      </c>
      <c r="D180" s="55">
        <v>50240</v>
      </c>
      <c r="E180" s="55">
        <v>2454209</v>
      </c>
      <c r="F180" s="55">
        <v>545760.00099999993</v>
      </c>
      <c r="G180" s="25">
        <v>3050209.0010000002</v>
      </c>
      <c r="H180" s="26" t="s">
        <v>203</v>
      </c>
      <c r="I180" s="26">
        <v>77.655913978494624</v>
      </c>
      <c r="J180" s="26">
        <v>3793.4682123655912</v>
      </c>
      <c r="K180" s="26">
        <v>843.580646706989</v>
      </c>
      <c r="L180" s="26">
        <v>4714.7047730510749</v>
      </c>
    </row>
    <row r="181" spans="1:12">
      <c r="A181" s="45"/>
      <c r="B181" s="45" t="s">
        <v>175</v>
      </c>
      <c r="C181" s="22"/>
      <c r="D181" s="22"/>
      <c r="E181" s="22">
        <v>733725</v>
      </c>
      <c r="F181" s="22">
        <v>245151.00099999993</v>
      </c>
      <c r="G181" s="63">
        <v>978876.00099999993</v>
      </c>
      <c r="H181" s="63"/>
      <c r="I181" s="63"/>
      <c r="J181" s="63">
        <v>1134.1179435483871</v>
      </c>
      <c r="K181" s="63">
        <v>378.92963864247298</v>
      </c>
      <c r="L181" s="63">
        <v>1513.0475821908601</v>
      </c>
    </row>
    <row r="182" spans="1:12">
      <c r="A182" s="45"/>
      <c r="B182" s="45" t="s">
        <v>176</v>
      </c>
      <c r="C182" s="22"/>
      <c r="D182" s="22"/>
      <c r="E182" s="22">
        <v>580366</v>
      </c>
      <c r="F182" s="22">
        <v>34572</v>
      </c>
      <c r="G182" s="63">
        <v>614938</v>
      </c>
      <c r="H182" s="63"/>
      <c r="I182" s="63"/>
      <c r="J182" s="63">
        <v>897.07110215053751</v>
      </c>
      <c r="K182" s="63">
        <v>53.437903225806451</v>
      </c>
      <c r="L182" s="63">
        <v>950.50900537634402</v>
      </c>
    </row>
    <row r="183" spans="1:12">
      <c r="A183" s="45"/>
      <c r="B183" s="45" t="s">
        <v>177</v>
      </c>
      <c r="C183" s="22"/>
      <c r="D183" s="22">
        <v>50240</v>
      </c>
      <c r="E183" s="22">
        <v>340291</v>
      </c>
      <c r="F183" s="22">
        <v>111092</v>
      </c>
      <c r="G183" s="63">
        <v>501623</v>
      </c>
      <c r="H183" s="63"/>
      <c r="I183" s="63">
        <v>77.655913978494624</v>
      </c>
      <c r="J183" s="63">
        <v>525.98743279569885</v>
      </c>
      <c r="K183" s="63">
        <v>171.71478494623653</v>
      </c>
      <c r="L183" s="63">
        <v>775.35813172043004</v>
      </c>
    </row>
    <row r="184" spans="1:12">
      <c r="A184" s="45"/>
      <c r="B184" s="45" t="s">
        <v>179</v>
      </c>
      <c r="C184" s="22"/>
      <c r="D184" s="22"/>
      <c r="E184" s="22">
        <v>188380</v>
      </c>
      <c r="F184" s="22">
        <v>21110</v>
      </c>
      <c r="G184" s="63">
        <v>209490</v>
      </c>
      <c r="H184" s="63"/>
      <c r="I184" s="63"/>
      <c r="J184" s="63">
        <v>291.17876344086017</v>
      </c>
      <c r="K184" s="63">
        <v>32.629704301075265</v>
      </c>
      <c r="L184" s="63">
        <v>323.80846774193543</v>
      </c>
    </row>
    <row r="185" spans="1:12">
      <c r="A185" s="45"/>
      <c r="B185" s="45" t="s">
        <v>178</v>
      </c>
      <c r="C185" s="22"/>
      <c r="D185" s="22"/>
      <c r="E185" s="22"/>
      <c r="F185" s="22">
        <v>8442</v>
      </c>
      <c r="G185" s="63">
        <v>8442</v>
      </c>
      <c r="H185" s="63"/>
      <c r="I185" s="63"/>
      <c r="J185" s="63"/>
      <c r="K185" s="63">
        <v>13.048790322580645</v>
      </c>
      <c r="L185" s="63">
        <v>13.048790322580645</v>
      </c>
    </row>
    <row r="186" spans="1:12" ht="30">
      <c r="A186" s="45"/>
      <c r="B186" s="48" t="s">
        <v>180</v>
      </c>
      <c r="C186" s="22"/>
      <c r="D186" s="22"/>
      <c r="E186" s="22">
        <v>112683</v>
      </c>
      <c r="F186" s="22"/>
      <c r="G186" s="63">
        <v>112683</v>
      </c>
      <c r="H186" s="63"/>
      <c r="I186" s="63"/>
      <c r="J186" s="63">
        <v>174.17399193548388</v>
      </c>
      <c r="K186" s="63"/>
      <c r="L186" s="63">
        <v>174.17399193548388</v>
      </c>
    </row>
    <row r="187" spans="1:12">
      <c r="A187" s="45"/>
      <c r="B187" s="45" t="s">
        <v>181</v>
      </c>
      <c r="C187" s="22"/>
      <c r="D187" s="22"/>
      <c r="E187" s="22">
        <v>464005</v>
      </c>
      <c r="F187" s="22">
        <v>116920</v>
      </c>
      <c r="G187" s="63">
        <v>580925</v>
      </c>
      <c r="H187" s="63"/>
      <c r="I187" s="63"/>
      <c r="J187" s="63">
        <v>717.21202956989237</v>
      </c>
      <c r="K187" s="63">
        <v>180.72311827956989</v>
      </c>
      <c r="L187" s="63">
        <v>897.93514784946228</v>
      </c>
    </row>
    <row r="188" spans="1:12">
      <c r="A188" s="45"/>
      <c r="B188" s="45" t="s">
        <v>182</v>
      </c>
      <c r="C188" s="22"/>
      <c r="D188" s="22"/>
      <c r="E188" s="22">
        <v>12450</v>
      </c>
      <c r="F188" s="22"/>
      <c r="G188" s="63">
        <v>12450</v>
      </c>
      <c r="H188" s="63"/>
      <c r="I188" s="63"/>
      <c r="J188" s="63">
        <v>19.243951612903224</v>
      </c>
      <c r="K188" s="63"/>
      <c r="L188" s="63">
        <v>19.243951612903224</v>
      </c>
    </row>
    <row r="189" spans="1:12">
      <c r="A189" s="45"/>
      <c r="B189" s="45" t="s">
        <v>183</v>
      </c>
      <c r="C189" s="22"/>
      <c r="D189" s="22"/>
      <c r="E189" s="22">
        <v>22309</v>
      </c>
      <c r="F189" s="22">
        <v>8473</v>
      </c>
      <c r="G189" s="63">
        <v>30782</v>
      </c>
      <c r="H189" s="63"/>
      <c r="I189" s="63"/>
      <c r="J189" s="63">
        <v>34.482997311827951</v>
      </c>
      <c r="K189" s="63">
        <v>13.096706989247311</v>
      </c>
      <c r="L189" s="63">
        <v>47.57970430107526</v>
      </c>
    </row>
    <row r="190" spans="1:12">
      <c r="A190" s="38">
        <v>55</v>
      </c>
      <c r="B190" s="27" t="s">
        <v>63</v>
      </c>
      <c r="C190" s="28">
        <v>98897</v>
      </c>
      <c r="D190" s="28">
        <v>988</v>
      </c>
      <c r="E190" s="28">
        <v>2452726</v>
      </c>
      <c r="F190" s="28">
        <v>1834027</v>
      </c>
      <c r="G190" s="28">
        <v>4386638</v>
      </c>
      <c r="H190" s="29">
        <v>152.86498655913979</v>
      </c>
      <c r="I190" s="29">
        <v>1.5271505376344083</v>
      </c>
      <c r="J190" s="29">
        <v>3791.1759408602147</v>
      </c>
      <c r="K190" s="29">
        <v>2834.8535618279566</v>
      </c>
      <c r="L190" s="29">
        <v>6780.421639784945</v>
      </c>
    </row>
    <row r="191" spans="1:12">
      <c r="A191" s="40"/>
      <c r="B191" s="14" t="s">
        <v>193</v>
      </c>
      <c r="C191" s="15"/>
      <c r="D191" s="15">
        <v>988</v>
      </c>
      <c r="E191" s="15">
        <v>1694664</v>
      </c>
      <c r="F191" s="15">
        <v>1221567</v>
      </c>
      <c r="G191" s="15">
        <v>2917219</v>
      </c>
      <c r="H191" s="16"/>
      <c r="I191" s="16">
        <v>1.5271505376344083</v>
      </c>
      <c r="J191" s="16">
        <v>2619.440322580645</v>
      </c>
      <c r="K191" s="16">
        <v>1888.1747983870966</v>
      </c>
      <c r="L191" s="16">
        <v>4509.1422715053759</v>
      </c>
    </row>
    <row r="192" spans="1:12">
      <c r="A192" s="40"/>
      <c r="B192" s="14" t="s">
        <v>194</v>
      </c>
      <c r="C192" s="15">
        <v>98897</v>
      </c>
      <c r="D192" s="15"/>
      <c r="E192" s="15">
        <v>758062</v>
      </c>
      <c r="F192" s="15">
        <v>612460</v>
      </c>
      <c r="G192" s="15">
        <v>1469419</v>
      </c>
      <c r="H192" s="16">
        <v>152.86498655913979</v>
      </c>
      <c r="I192" s="16"/>
      <c r="J192" s="16">
        <v>1171.7356182795697</v>
      </c>
      <c r="K192" s="16">
        <v>946.67876344086017</v>
      </c>
      <c r="L192" s="16">
        <v>2271.27936827957</v>
      </c>
    </row>
    <row r="193" spans="1:12">
      <c r="A193" s="56">
        <v>56</v>
      </c>
      <c r="B193" s="57" t="s">
        <v>64</v>
      </c>
      <c r="C193" s="58">
        <v>413522</v>
      </c>
      <c r="D193" s="58">
        <v>0</v>
      </c>
      <c r="E193" s="58">
        <v>308941</v>
      </c>
      <c r="F193" s="58">
        <v>365080</v>
      </c>
      <c r="G193" s="58">
        <v>1087543</v>
      </c>
      <c r="H193" s="43">
        <v>639.18051075268806</v>
      </c>
      <c r="I193" s="43" t="s">
        <v>203</v>
      </c>
      <c r="J193" s="43">
        <v>477.52977150537629</v>
      </c>
      <c r="K193" s="43">
        <v>564.30376344086017</v>
      </c>
      <c r="L193" s="43">
        <v>1681.0140456989245</v>
      </c>
    </row>
    <row r="194" spans="1:12">
      <c r="A194" s="39"/>
      <c r="B194" s="13" t="s">
        <v>195</v>
      </c>
      <c r="C194" s="8">
        <v>413522</v>
      </c>
      <c r="D194" s="8"/>
      <c r="E194" s="8">
        <v>33983.51</v>
      </c>
      <c r="F194" s="8">
        <v>43809.599999999999</v>
      </c>
      <c r="G194" s="8">
        <v>491315.11</v>
      </c>
      <c r="H194" s="9">
        <v>639.18051075268806</v>
      </c>
      <c r="I194" s="9"/>
      <c r="J194" s="9">
        <v>52.528274865591399</v>
      </c>
      <c r="K194" s="9">
        <v>67.716451612903214</v>
      </c>
      <c r="L194" s="9">
        <v>759.42523723118268</v>
      </c>
    </row>
    <row r="195" spans="1:12">
      <c r="A195" s="64"/>
      <c r="B195" s="13" t="s">
        <v>202</v>
      </c>
      <c r="C195" s="65"/>
      <c r="D195" s="65"/>
      <c r="E195" s="65">
        <v>274957.49</v>
      </c>
      <c r="F195" s="65">
        <v>321270.40000000002</v>
      </c>
      <c r="G195" s="8">
        <v>596227.89</v>
      </c>
      <c r="H195" s="66"/>
      <c r="I195" s="66"/>
      <c r="J195" s="66">
        <v>425.00149663978488</v>
      </c>
      <c r="K195" s="66">
        <v>496.58731182795702</v>
      </c>
      <c r="L195" s="9">
        <v>921.58880846774196</v>
      </c>
    </row>
    <row r="196" spans="1:12">
      <c r="A196" s="33">
        <v>57</v>
      </c>
      <c r="B196" s="18" t="s">
        <v>65</v>
      </c>
      <c r="C196" s="19">
        <v>0</v>
      </c>
      <c r="D196" s="19">
        <v>2456099</v>
      </c>
      <c r="E196" s="19">
        <v>918624</v>
      </c>
      <c r="F196" s="19">
        <v>16626</v>
      </c>
      <c r="G196" s="19">
        <v>3391349</v>
      </c>
      <c r="H196" s="20" t="s">
        <v>203</v>
      </c>
      <c r="I196" s="20">
        <v>3796.3895833333331</v>
      </c>
      <c r="J196" s="20">
        <v>1419.9161290322579</v>
      </c>
      <c r="K196" s="20">
        <v>25.698790322580646</v>
      </c>
      <c r="L196" s="20">
        <v>5242.0045026881717</v>
      </c>
    </row>
    <row r="197" spans="1:12">
      <c r="A197" s="34"/>
      <c r="B197" s="21" t="s">
        <v>196</v>
      </c>
      <c r="C197" s="22"/>
      <c r="D197" s="22">
        <v>2456099</v>
      </c>
      <c r="E197" s="22">
        <v>918624</v>
      </c>
      <c r="F197" s="22">
        <v>16626</v>
      </c>
      <c r="G197" s="22">
        <v>3391349</v>
      </c>
      <c r="H197" s="23"/>
      <c r="I197" s="23">
        <v>3796.3895833333331</v>
      </c>
      <c r="J197" s="23">
        <v>1419.9161290322579</v>
      </c>
      <c r="K197" s="23">
        <v>25.698790322580646</v>
      </c>
      <c r="L197" s="23">
        <v>5242.0045026881717</v>
      </c>
    </row>
    <row r="198" spans="1:12">
      <c r="B198" s="59" t="s">
        <v>66</v>
      </c>
      <c r="C198" s="60">
        <f>C7+C9+C14+C16+C19+C24+C30+C32+C34+C41+C43+C47+C49+C56+C58+C60+C62+C66+C68+C70+C73+C75+C78+C80+C86+C93+C95+C98+C100+C102+C104+C106+C108+C111+C113+C115+C123+C125+C127+C130+C132+C139+C143+C145+C147+C156+C158+C160+C162+C164+C168+C170+C180+C190+C193+C196</f>
        <v>16666526</v>
      </c>
      <c r="D198" s="60">
        <f>D7+D9+D14+D16+D19+D24+D30+D32+D34+D41+D43+D47+D49+D56+D58+D60+D62+D66+D68+D70+D73+D75+D78+D80+D86+D93+D95+D98+D100+D102+D104+D106+D108+D111+D113+D115+D123+D125+D127+D130+D132+D139+D143+D145+D147+D156+D158+D160+D162+D164+D168+D170+D180+D190+D193+D196</f>
        <v>4074897</v>
      </c>
      <c r="E198" s="60">
        <f>E7+E9+E14+E16+E19+E24+E30+E32+E34+E41+E43+E47+E49+E56+E58+E60+E62+E66+E68+E70+E73+E75+E78+E80+E86+E93+E95+E98+E100+E102+E104+E106+E108+E111+E113+E115+E123+E125+E127+E130+E132+E139+E143+E145+E147+E156+E158+E160+E162+E164+E168+E170+E180+E190+E193+E196</f>
        <v>94603257</v>
      </c>
      <c r="F198" s="60">
        <f>F7+F9+F14+F16+F19+F24+F30+F32+F34+F41+F43+F47+F49+F56+F58+F60+F62+F66+F68+F70+F73+F75+F78+F80+F86+F93+F95+F98+F100+F102+F104+F106+F108+F111+F113+F115+F123+F125+F127+F130+F132+F139+F143+F145+F147+F156+F158+F160+F162+F164+F168+F170+F180+F190+F193+F196</f>
        <v>44634423.001000002</v>
      </c>
      <c r="G198" s="61">
        <f>C198+D198+E198+F198</f>
        <v>159979103.00099999</v>
      </c>
      <c r="H198" s="62">
        <f>IF(C198/744*1.15=0,"0",C198/744*1.15)</f>
        <v>25761.4313172043</v>
      </c>
      <c r="I198" s="62">
        <f>IF(D198/744*1.15=0,"0",D198/744*1.15)</f>
        <v>6298.5639112903218</v>
      </c>
      <c r="J198" s="62">
        <f>IF(E198/744*1.15=0,"0",E198/744*1.15)</f>
        <v>146228.15262096774</v>
      </c>
      <c r="K198" s="62">
        <f>IF(F198/744*1.15=0,"0",F198/744*1.15)</f>
        <v>68991.37963864248</v>
      </c>
      <c r="L198" s="62">
        <f>H198+I198+J198+K198</f>
        <v>247279.52748810485</v>
      </c>
    </row>
    <row r="199" spans="1:12">
      <c r="C199" s="2" t="s">
        <v>69</v>
      </c>
    </row>
  </sheetData>
  <sheetProtection selectLockedCells="1" selectUnlockedCells="1"/>
  <mergeCells count="6">
    <mergeCell ref="C4:G5"/>
    <mergeCell ref="H4:L5"/>
    <mergeCell ref="B2:L2"/>
    <mergeCell ref="B1:L1"/>
    <mergeCell ref="A4:A6"/>
    <mergeCell ref="B4:B6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9"/>
  <sheetViews>
    <sheetView tabSelected="1" zoomScale="90" zoomScaleNormal="90" workbookViewId="0">
      <pane xSplit="1" ySplit="6" topLeftCell="B185" activePane="bottomRight" state="frozen"/>
      <selection pane="topRight" activeCell="I1" sqref="I1"/>
      <selection pane="bottomLeft" activeCell="A29" sqref="A29"/>
      <selection pane="bottomRight" activeCell="H199" sqref="H199:L199"/>
    </sheetView>
  </sheetViews>
  <sheetFormatPr defaultRowHeight="15"/>
  <cols>
    <col min="1" max="1" width="4.75" style="1" customWidth="1"/>
    <col min="2" max="2" width="37.625" style="1" customWidth="1"/>
    <col min="3" max="6" width="12.125" style="2" customWidth="1"/>
    <col min="7" max="7" width="12.125" style="1" customWidth="1"/>
    <col min="8" max="12" width="10.125" style="1" customWidth="1"/>
    <col min="13" max="16384" width="9" style="1"/>
  </cols>
  <sheetData>
    <row r="1" spans="1:13" ht="15.75">
      <c r="B1" s="69" t="s">
        <v>67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12"/>
    </row>
    <row r="2" spans="1:13" ht="15.75">
      <c r="B2" s="69" t="s">
        <v>204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12"/>
    </row>
    <row r="3" spans="1:13">
      <c r="C3" s="3" t="s">
        <v>0</v>
      </c>
      <c r="D3" s="4"/>
      <c r="E3" s="4"/>
      <c r="F3" s="4"/>
      <c r="G3" s="4"/>
      <c r="H3" s="5"/>
      <c r="M3" s="6"/>
    </row>
    <row r="4" spans="1:13" ht="15" customHeight="1">
      <c r="A4" s="70" t="s">
        <v>1</v>
      </c>
      <c r="B4" s="71" t="s">
        <v>2</v>
      </c>
      <c r="C4" s="68" t="s">
        <v>3</v>
      </c>
      <c r="D4" s="68"/>
      <c r="E4" s="68"/>
      <c r="F4" s="68"/>
      <c r="G4" s="68"/>
      <c r="H4" s="68" t="s">
        <v>4</v>
      </c>
      <c r="I4" s="68"/>
      <c r="J4" s="68"/>
      <c r="K4" s="68"/>
      <c r="L4" s="68"/>
    </row>
    <row r="5" spans="1:13">
      <c r="A5" s="70"/>
      <c r="B5" s="71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3">
      <c r="A6" s="70"/>
      <c r="B6" s="71"/>
      <c r="C6" s="7" t="s">
        <v>5</v>
      </c>
      <c r="D6" s="7" t="s">
        <v>6</v>
      </c>
      <c r="E6" s="7" t="s">
        <v>7</v>
      </c>
      <c r="F6" s="7" t="s">
        <v>8</v>
      </c>
      <c r="G6" s="67" t="s">
        <v>9</v>
      </c>
      <c r="H6" s="67" t="s">
        <v>5</v>
      </c>
      <c r="I6" s="67" t="s">
        <v>6</v>
      </c>
      <c r="J6" s="67" t="s">
        <v>7</v>
      </c>
      <c r="K6" s="67" t="s">
        <v>8</v>
      </c>
      <c r="L6" s="67" t="s">
        <v>9</v>
      </c>
    </row>
    <row r="7" spans="1:13" s="2" customFormat="1">
      <c r="A7" s="33">
        <v>1</v>
      </c>
      <c r="B7" s="18" t="s">
        <v>10</v>
      </c>
      <c r="C7" s="19">
        <v>425003</v>
      </c>
      <c r="D7" s="19">
        <v>0</v>
      </c>
      <c r="E7" s="19">
        <v>1247611</v>
      </c>
      <c r="F7" s="19">
        <v>380376</v>
      </c>
      <c r="G7" s="19">
        <f t="shared" ref="G7" si="0">SUM(C7:F7)</f>
        <v>2052990</v>
      </c>
      <c r="H7" s="20">
        <v>656.92668010752686</v>
      </c>
      <c r="I7" s="20" t="s">
        <v>203</v>
      </c>
      <c r="J7" s="20">
        <v>1928.4309811827954</v>
      </c>
      <c r="K7" s="20">
        <v>587.94677419354832</v>
      </c>
      <c r="L7" s="20">
        <f>H7+I7+J7+K7</f>
        <v>3173.3044354838707</v>
      </c>
    </row>
    <row r="8" spans="1:13" s="2" customFormat="1">
      <c r="A8" s="34"/>
      <c r="B8" s="35" t="s">
        <v>70</v>
      </c>
      <c r="C8" s="22">
        <v>425003</v>
      </c>
      <c r="D8" s="22">
        <v>0</v>
      </c>
      <c r="E8" s="22">
        <v>1247611</v>
      </c>
      <c r="F8" s="22">
        <v>380376</v>
      </c>
      <c r="G8" s="22">
        <f t="shared" ref="G8:L8" si="1">G7</f>
        <v>2052990</v>
      </c>
      <c r="H8" s="22">
        <v>656.92668010752686</v>
      </c>
      <c r="I8" s="22"/>
      <c r="J8" s="22">
        <v>1928.4309811827954</v>
      </c>
      <c r="K8" s="22">
        <v>587.94677419354832</v>
      </c>
      <c r="L8" s="22">
        <f t="shared" si="1"/>
        <v>3173.3044354838707</v>
      </c>
    </row>
    <row r="9" spans="1:13" s="2" customFormat="1">
      <c r="A9" s="36">
        <v>2</v>
      </c>
      <c r="B9" s="24" t="s">
        <v>11</v>
      </c>
      <c r="C9" s="25">
        <v>0</v>
      </c>
      <c r="D9" s="25">
        <v>0</v>
      </c>
      <c r="E9" s="25">
        <v>173809</v>
      </c>
      <c r="F9" s="25">
        <v>294350</v>
      </c>
      <c r="G9" s="25">
        <f t="shared" ref="G9" si="2">SUM(C9:F9)</f>
        <v>468159</v>
      </c>
      <c r="H9" s="26" t="s">
        <v>203</v>
      </c>
      <c r="I9" s="26" t="s">
        <v>203</v>
      </c>
      <c r="J9" s="26">
        <v>268.65638440860215</v>
      </c>
      <c r="K9" s="26">
        <v>454.97647849462362</v>
      </c>
      <c r="L9" s="26">
        <f>H9+I9+J9+K9</f>
        <v>723.63286290322571</v>
      </c>
    </row>
    <row r="10" spans="1:13" s="2" customFormat="1">
      <c r="A10" s="35"/>
      <c r="B10" s="35" t="s">
        <v>71</v>
      </c>
      <c r="C10" s="22"/>
      <c r="D10" s="22"/>
      <c r="E10" s="22">
        <v>9559.4950000000008</v>
      </c>
      <c r="F10" s="22">
        <v>147175</v>
      </c>
      <c r="G10" s="22">
        <f>E10+F10</f>
        <v>156734.495</v>
      </c>
      <c r="H10" s="22"/>
      <c r="I10" s="22"/>
      <c r="J10" s="22">
        <v>14.776101142473118</v>
      </c>
      <c r="K10" s="22">
        <v>227.48823924731181</v>
      </c>
      <c r="L10" s="22">
        <f t="shared" ref="L10:L13" si="3">H10+I10+J10+K10</f>
        <v>242.26434038978493</v>
      </c>
    </row>
    <row r="11" spans="1:13" s="2" customFormat="1">
      <c r="A11" s="35"/>
      <c r="B11" s="35" t="s">
        <v>72</v>
      </c>
      <c r="C11" s="22"/>
      <c r="D11" s="22"/>
      <c r="E11" s="22">
        <v>100809.21999999999</v>
      </c>
      <c r="F11" s="22">
        <v>144231.5</v>
      </c>
      <c r="G11" s="22">
        <f t="shared" ref="G11:G13" si="4">E11+F11</f>
        <v>245040.71999999997</v>
      </c>
      <c r="H11" s="22"/>
      <c r="I11" s="22"/>
      <c r="J11" s="22">
        <v>155.82070295698921</v>
      </c>
      <c r="K11" s="22">
        <v>222.93847446236558</v>
      </c>
      <c r="L11" s="22">
        <f t="shared" si="3"/>
        <v>378.75917741935478</v>
      </c>
    </row>
    <row r="12" spans="1:13" s="2" customFormat="1">
      <c r="A12" s="35"/>
      <c r="B12" s="35" t="s">
        <v>73</v>
      </c>
      <c r="C12" s="22"/>
      <c r="D12" s="22"/>
      <c r="E12" s="22">
        <v>19118.990000000002</v>
      </c>
      <c r="F12" s="22">
        <v>2943.5</v>
      </c>
      <c r="G12" s="22">
        <f t="shared" si="4"/>
        <v>22062.49</v>
      </c>
      <c r="H12" s="22"/>
      <c r="I12" s="22"/>
      <c r="J12" s="22">
        <v>29.552202284946237</v>
      </c>
      <c r="K12" s="22">
        <v>4.5497647849462366</v>
      </c>
      <c r="L12" s="22">
        <f t="shared" si="3"/>
        <v>34.101967069892474</v>
      </c>
    </row>
    <row r="13" spans="1:13" s="2" customFormat="1">
      <c r="A13" s="17"/>
      <c r="B13" s="17" t="s">
        <v>113</v>
      </c>
      <c r="C13" s="22"/>
      <c r="D13" s="22"/>
      <c r="E13" s="22">
        <v>44321.294999999998</v>
      </c>
      <c r="F13" s="22"/>
      <c r="G13" s="22">
        <f t="shared" si="4"/>
        <v>44321.294999999998</v>
      </c>
      <c r="H13" s="22"/>
      <c r="I13" s="22"/>
      <c r="J13" s="22">
        <v>68.507378024193542</v>
      </c>
      <c r="K13" s="22"/>
      <c r="L13" s="22">
        <f t="shared" si="3"/>
        <v>68.507378024193542</v>
      </c>
    </row>
    <row r="14" spans="1:13" s="2" customFormat="1">
      <c r="A14" s="37">
        <v>3</v>
      </c>
      <c r="B14" s="30" t="s">
        <v>12</v>
      </c>
      <c r="C14" s="31">
        <v>0</v>
      </c>
      <c r="D14" s="31">
        <v>0</v>
      </c>
      <c r="E14" s="31">
        <v>758021</v>
      </c>
      <c r="F14" s="31">
        <v>825716</v>
      </c>
      <c r="G14" s="31">
        <f t="shared" ref="G14" si="5">SUM(C14:F14)</f>
        <v>1583737</v>
      </c>
      <c r="H14" s="32" t="s">
        <v>203</v>
      </c>
      <c r="I14" s="32" t="s">
        <v>203</v>
      </c>
      <c r="J14" s="32">
        <v>1171.6722446236558</v>
      </c>
      <c r="K14" s="32">
        <v>1276.3083333333332</v>
      </c>
      <c r="L14" s="32">
        <f>H14+I14+J14+K14</f>
        <v>2447.9805779569888</v>
      </c>
    </row>
    <row r="15" spans="1:13" s="2" customFormat="1">
      <c r="A15" s="35"/>
      <c r="B15" s="35" t="s">
        <v>74</v>
      </c>
      <c r="C15" s="22"/>
      <c r="D15" s="22"/>
      <c r="E15" s="22">
        <v>758021</v>
      </c>
      <c r="F15" s="22">
        <v>825716</v>
      </c>
      <c r="G15" s="22">
        <f>F15+E15</f>
        <v>1583737</v>
      </c>
      <c r="H15" s="22"/>
      <c r="I15" s="22"/>
      <c r="J15" s="22">
        <v>1171.6722446236558</v>
      </c>
      <c r="K15" s="22">
        <v>1276.3083333333332</v>
      </c>
      <c r="L15" s="22">
        <f>H15+I15+J15+K15</f>
        <v>2447.9805779569888</v>
      </c>
    </row>
    <row r="16" spans="1:13" s="2" customFormat="1">
      <c r="A16" s="37">
        <v>4</v>
      </c>
      <c r="B16" s="30" t="s">
        <v>13</v>
      </c>
      <c r="C16" s="31">
        <v>252544</v>
      </c>
      <c r="D16" s="31">
        <v>0</v>
      </c>
      <c r="E16" s="31">
        <v>823355</v>
      </c>
      <c r="F16" s="31">
        <v>285686</v>
      </c>
      <c r="G16" s="31">
        <f t="shared" ref="G16:G30" si="6">SUM(C16:F16)</f>
        <v>1361585</v>
      </c>
      <c r="H16" s="32">
        <v>390.35698924731179</v>
      </c>
      <c r="I16" s="32" t="s">
        <v>203</v>
      </c>
      <c r="J16" s="32">
        <v>1272.6589381720428</v>
      </c>
      <c r="K16" s="32">
        <v>441.58454301075267</v>
      </c>
      <c r="L16" s="32">
        <f t="shared" ref="L16:L18" si="7">H16+I16+J16+K16</f>
        <v>2104.6004704301072</v>
      </c>
    </row>
    <row r="17" spans="1:12" s="2" customFormat="1">
      <c r="A17" s="35"/>
      <c r="B17" s="35" t="s">
        <v>80</v>
      </c>
      <c r="C17" s="22">
        <v>252544</v>
      </c>
      <c r="D17" s="22"/>
      <c r="E17" s="22">
        <v>68338.464999999997</v>
      </c>
      <c r="F17" s="22">
        <v>47138.19</v>
      </c>
      <c r="G17" s="22">
        <f t="shared" si="6"/>
        <v>368020.65499999997</v>
      </c>
      <c r="H17" s="22">
        <v>390.35698924731179</v>
      </c>
      <c r="I17" s="22"/>
      <c r="J17" s="22">
        <v>105.63069186827956</v>
      </c>
      <c r="K17" s="22">
        <v>72.861449596774193</v>
      </c>
      <c r="L17" s="22">
        <f t="shared" si="7"/>
        <v>568.84913071236554</v>
      </c>
    </row>
    <row r="18" spans="1:12" s="2" customFormat="1">
      <c r="A18" s="35"/>
      <c r="B18" s="35" t="s">
        <v>81</v>
      </c>
      <c r="C18" s="22"/>
      <c r="D18" s="22"/>
      <c r="E18" s="22">
        <v>755016.53500000003</v>
      </c>
      <c r="F18" s="22">
        <v>238547.81</v>
      </c>
      <c r="G18" s="22">
        <f t="shared" si="6"/>
        <v>993564.34499999997</v>
      </c>
      <c r="H18" s="22"/>
      <c r="I18" s="22"/>
      <c r="J18" s="22">
        <v>1167.0282463037634</v>
      </c>
      <c r="K18" s="22">
        <v>368.72309341397852</v>
      </c>
      <c r="L18" s="22">
        <f t="shared" si="7"/>
        <v>1535.7513397177418</v>
      </c>
    </row>
    <row r="19" spans="1:12" s="2" customFormat="1">
      <c r="A19" s="37">
        <v>5</v>
      </c>
      <c r="B19" s="30" t="s">
        <v>14</v>
      </c>
      <c r="C19" s="31">
        <v>357030</v>
      </c>
      <c r="D19" s="31">
        <v>238072</v>
      </c>
      <c r="E19" s="31">
        <v>3392572</v>
      </c>
      <c r="F19" s="31">
        <v>1423550</v>
      </c>
      <c r="G19" s="31">
        <f t="shared" si="6"/>
        <v>5411224</v>
      </c>
      <c r="H19" s="32">
        <v>551.86088709677415</v>
      </c>
      <c r="I19" s="32">
        <v>367.98763440860216</v>
      </c>
      <c r="J19" s="32">
        <v>5243.8948924731176</v>
      </c>
      <c r="K19" s="32">
        <v>2200.379704301075</v>
      </c>
      <c r="L19" s="32">
        <f>H19+I19+J19+K19</f>
        <v>8364.1231182795691</v>
      </c>
    </row>
    <row r="20" spans="1:12" s="2" customFormat="1">
      <c r="A20" s="35"/>
      <c r="B20" s="35" t="s">
        <v>78</v>
      </c>
      <c r="C20" s="22">
        <v>357030</v>
      </c>
      <c r="D20" s="22">
        <v>238072</v>
      </c>
      <c r="E20" s="22">
        <v>1085623</v>
      </c>
      <c r="F20" s="22">
        <v>85412</v>
      </c>
      <c r="G20" s="22">
        <f t="shared" si="6"/>
        <v>1766137</v>
      </c>
      <c r="H20" s="22">
        <v>551.86088709677415</v>
      </c>
      <c r="I20" s="22">
        <v>367.98763440860216</v>
      </c>
      <c r="J20" s="22">
        <v>1678.0463037634406</v>
      </c>
      <c r="K20" s="22">
        <v>132.02123655913977</v>
      </c>
      <c r="L20" s="22">
        <f t="shared" ref="L20:L23" si="8">H20+I20+J20+K20</f>
        <v>2729.9160618279566</v>
      </c>
    </row>
    <row r="21" spans="1:12" s="2" customFormat="1">
      <c r="A21" s="35"/>
      <c r="B21" s="35" t="s">
        <v>79</v>
      </c>
      <c r="C21" s="22"/>
      <c r="D21" s="22"/>
      <c r="E21" s="22">
        <v>983846</v>
      </c>
      <c r="F21" s="22">
        <v>740246</v>
      </c>
      <c r="G21" s="22">
        <f t="shared" si="6"/>
        <v>1724092</v>
      </c>
      <c r="H21" s="22"/>
      <c r="I21" s="22"/>
      <c r="J21" s="22">
        <v>1520.7297043010751</v>
      </c>
      <c r="K21" s="22">
        <v>1144.197446236559</v>
      </c>
      <c r="L21" s="22">
        <f t="shared" si="8"/>
        <v>2664.9271505376341</v>
      </c>
    </row>
    <row r="22" spans="1:12" s="2" customFormat="1">
      <c r="A22" s="35"/>
      <c r="B22" s="35" t="s">
        <v>75</v>
      </c>
      <c r="C22" s="22"/>
      <c r="D22" s="22"/>
      <c r="E22" s="22">
        <v>1119549</v>
      </c>
      <c r="F22" s="22">
        <v>384359</v>
      </c>
      <c r="G22" s="22">
        <f t="shared" si="6"/>
        <v>1503908</v>
      </c>
      <c r="H22" s="22"/>
      <c r="I22" s="22"/>
      <c r="J22" s="22">
        <v>1730.4856854838708</v>
      </c>
      <c r="K22" s="22">
        <v>594.10329301075262</v>
      </c>
      <c r="L22" s="22">
        <f t="shared" si="8"/>
        <v>2324.5889784946235</v>
      </c>
    </row>
    <row r="23" spans="1:12" s="2" customFormat="1" ht="15.75" customHeight="1">
      <c r="A23" s="35"/>
      <c r="B23" s="35" t="s">
        <v>76</v>
      </c>
      <c r="C23" s="22"/>
      <c r="D23" s="22"/>
      <c r="E23" s="22">
        <v>203554</v>
      </c>
      <c r="F23" s="22">
        <v>213533</v>
      </c>
      <c r="G23" s="22">
        <f t="shared" si="6"/>
        <v>417087</v>
      </c>
      <c r="H23" s="22"/>
      <c r="I23" s="22"/>
      <c r="J23" s="22">
        <v>314.63319892473118</v>
      </c>
      <c r="K23" s="22">
        <v>330.05772849462363</v>
      </c>
      <c r="L23" s="22">
        <f t="shared" si="8"/>
        <v>644.69092741935481</v>
      </c>
    </row>
    <row r="24" spans="1:12" s="2" customFormat="1">
      <c r="A24" s="37">
        <v>6</v>
      </c>
      <c r="B24" s="30" t="s">
        <v>15</v>
      </c>
      <c r="C24" s="31">
        <v>8331</v>
      </c>
      <c r="D24" s="31">
        <v>0</v>
      </c>
      <c r="E24" s="31">
        <v>875294</v>
      </c>
      <c r="F24" s="31">
        <v>848028</v>
      </c>
      <c r="G24" s="31">
        <f t="shared" si="6"/>
        <v>1731653</v>
      </c>
      <c r="H24" s="32">
        <v>12.877217741935482</v>
      </c>
      <c r="I24" s="32" t="s">
        <v>203</v>
      </c>
      <c r="J24" s="32">
        <v>1352.9409946236558</v>
      </c>
      <c r="K24" s="32">
        <v>1310.7959677419353</v>
      </c>
      <c r="L24" s="32">
        <f>H24+I24+J24+K24</f>
        <v>2676.6141801075264</v>
      </c>
    </row>
    <row r="25" spans="1:12" s="2" customFormat="1">
      <c r="A25" s="35"/>
      <c r="B25" s="35" t="s">
        <v>83</v>
      </c>
      <c r="C25" s="22">
        <v>8331</v>
      </c>
      <c r="D25" s="22"/>
      <c r="E25" s="22">
        <v>41138.817999999999</v>
      </c>
      <c r="F25" s="22">
        <v>59361.960000000006</v>
      </c>
      <c r="G25" s="22">
        <f>SUM(C25:F25)</f>
        <v>108831.77800000001</v>
      </c>
      <c r="H25" s="22">
        <v>12.877217741935482</v>
      </c>
      <c r="I25" s="22"/>
      <c r="J25" s="22">
        <v>63.588226747311822</v>
      </c>
      <c r="K25" s="22">
        <v>91.755717741935484</v>
      </c>
      <c r="L25" s="22">
        <f t="shared" ref="L25:L29" si="9">H25+I25+J25+K25</f>
        <v>168.2211622311828</v>
      </c>
    </row>
    <row r="26" spans="1:12" s="2" customFormat="1">
      <c r="A26" s="35"/>
      <c r="B26" s="35" t="s">
        <v>82</v>
      </c>
      <c r="C26" s="22"/>
      <c r="D26" s="22"/>
      <c r="E26" s="22">
        <v>294974.07800000004</v>
      </c>
      <c r="F26" s="22">
        <v>227271.50400000002</v>
      </c>
      <c r="G26" s="22">
        <f t="shared" si="6"/>
        <v>522245.58200000005</v>
      </c>
      <c r="H26" s="22"/>
      <c r="I26" s="22"/>
      <c r="J26" s="22">
        <v>455.94111518817209</v>
      </c>
      <c r="K26" s="22">
        <v>351.29331935483867</v>
      </c>
      <c r="L26" s="22">
        <f t="shared" si="9"/>
        <v>807.23443454301082</v>
      </c>
    </row>
    <row r="27" spans="1:12" s="2" customFormat="1">
      <c r="A27" s="35"/>
      <c r="B27" s="35" t="s">
        <v>84</v>
      </c>
      <c r="C27" s="22"/>
      <c r="D27" s="22"/>
      <c r="E27" s="22">
        <v>49016.464</v>
      </c>
      <c r="F27" s="22">
        <v>28832.952000000001</v>
      </c>
      <c r="G27" s="22">
        <f t="shared" si="6"/>
        <v>77849.415999999997</v>
      </c>
      <c r="H27" s="22"/>
      <c r="I27" s="22"/>
      <c r="J27" s="22">
        <v>75.764695698924726</v>
      </c>
      <c r="K27" s="22">
        <v>44.567062903225803</v>
      </c>
      <c r="L27" s="22">
        <f t="shared" si="9"/>
        <v>120.33175860215053</v>
      </c>
    </row>
    <row r="28" spans="1:12" s="2" customFormat="1">
      <c r="A28" s="35"/>
      <c r="B28" s="35" t="s">
        <v>85</v>
      </c>
      <c r="C28" s="22"/>
      <c r="D28" s="22"/>
      <c r="E28" s="22">
        <v>14879.998000000001</v>
      </c>
      <c r="F28" s="22">
        <v>20352.671999999999</v>
      </c>
      <c r="G28" s="22">
        <f t="shared" si="6"/>
        <v>35232.67</v>
      </c>
      <c r="H28" s="22"/>
      <c r="I28" s="22"/>
      <c r="J28" s="22">
        <v>22.999996908602149</v>
      </c>
      <c r="K28" s="22">
        <v>31.459103225806448</v>
      </c>
      <c r="L28" s="22">
        <f t="shared" si="9"/>
        <v>54.459100134408601</v>
      </c>
    </row>
    <row r="29" spans="1:12" s="2" customFormat="1">
      <c r="A29" s="35"/>
      <c r="B29" s="35" t="s">
        <v>86</v>
      </c>
      <c r="C29" s="22"/>
      <c r="D29" s="22"/>
      <c r="E29" s="22">
        <v>475284.64200000005</v>
      </c>
      <c r="F29" s="22">
        <v>512208.91200000001</v>
      </c>
      <c r="G29" s="22">
        <f t="shared" si="6"/>
        <v>987493.554</v>
      </c>
      <c r="H29" s="22"/>
      <c r="I29" s="22"/>
      <c r="J29" s="22">
        <v>734.64696008064527</v>
      </c>
      <c r="K29" s="22">
        <v>791.72076451612895</v>
      </c>
      <c r="L29" s="22">
        <f t="shared" si="9"/>
        <v>1526.3677245967742</v>
      </c>
    </row>
    <row r="30" spans="1:12" s="2" customFormat="1">
      <c r="A30" s="37">
        <v>8</v>
      </c>
      <c r="B30" s="30" t="s">
        <v>16</v>
      </c>
      <c r="C30" s="31">
        <v>674025</v>
      </c>
      <c r="D30" s="31">
        <v>0</v>
      </c>
      <c r="E30" s="31">
        <v>1542256</v>
      </c>
      <c r="F30" s="31">
        <v>1040465</v>
      </c>
      <c r="G30" s="31">
        <f t="shared" si="6"/>
        <v>3256746</v>
      </c>
      <c r="H30" s="32">
        <v>1041.8397177419354</v>
      </c>
      <c r="I30" s="32" t="s">
        <v>203</v>
      </c>
      <c r="J30" s="32">
        <v>2383.8634408602147</v>
      </c>
      <c r="K30" s="32">
        <v>1608.2456317204299</v>
      </c>
      <c r="L30" s="32">
        <f>H30+I30+J30+K30</f>
        <v>5033.94879032258</v>
      </c>
    </row>
    <row r="31" spans="1:12" s="2" customFormat="1" ht="14.25" customHeight="1">
      <c r="A31" s="35"/>
      <c r="B31" s="35" t="s">
        <v>87</v>
      </c>
      <c r="C31" s="22">
        <v>674025</v>
      </c>
      <c r="D31" s="22">
        <v>0</v>
      </c>
      <c r="E31" s="22">
        <v>1542256</v>
      </c>
      <c r="F31" s="22">
        <v>1040465</v>
      </c>
      <c r="G31" s="22">
        <f t="shared" ref="G31:L31" si="10">G30</f>
        <v>3256746</v>
      </c>
      <c r="H31" s="22">
        <v>1041.8397177419354</v>
      </c>
      <c r="I31" s="22"/>
      <c r="J31" s="22">
        <v>2383.8634408602147</v>
      </c>
      <c r="K31" s="22">
        <v>1608.2456317204299</v>
      </c>
      <c r="L31" s="22">
        <f t="shared" si="10"/>
        <v>5033.94879032258</v>
      </c>
    </row>
    <row r="32" spans="1:12" s="2" customFormat="1">
      <c r="A32" s="37">
        <v>9</v>
      </c>
      <c r="B32" s="30" t="s">
        <v>17</v>
      </c>
      <c r="C32" s="31">
        <v>0</v>
      </c>
      <c r="D32" s="31">
        <v>0</v>
      </c>
      <c r="E32" s="31">
        <v>1346735</v>
      </c>
      <c r="F32" s="31">
        <v>368506</v>
      </c>
      <c r="G32" s="31">
        <f t="shared" ref="G32" si="11">SUM(C32:F32)</f>
        <v>1715241</v>
      </c>
      <c r="H32" s="32" t="s">
        <v>203</v>
      </c>
      <c r="I32" s="32" t="s">
        <v>203</v>
      </c>
      <c r="J32" s="32">
        <v>2081.6468413978491</v>
      </c>
      <c r="K32" s="32">
        <v>569.59932795698921</v>
      </c>
      <c r="L32" s="32">
        <f>H32+I32+J32+K32</f>
        <v>2651.2461693548385</v>
      </c>
    </row>
    <row r="33" spans="1:12" s="2" customFormat="1">
      <c r="A33" s="35"/>
      <c r="B33" s="35" t="s">
        <v>88</v>
      </c>
      <c r="C33" s="22"/>
      <c r="D33" s="22"/>
      <c r="E33" s="22">
        <v>1346735</v>
      </c>
      <c r="F33" s="22">
        <v>368506</v>
      </c>
      <c r="G33" s="22">
        <f>G32</f>
        <v>1715241</v>
      </c>
      <c r="H33" s="22"/>
      <c r="I33" s="22"/>
      <c r="J33" s="22">
        <v>2081.6468413978491</v>
      </c>
      <c r="K33" s="22">
        <v>569.59932795698921</v>
      </c>
      <c r="L33" s="22">
        <f>K33+J33</f>
        <v>2651.2461693548385</v>
      </c>
    </row>
    <row r="34" spans="1:12" s="2" customFormat="1">
      <c r="A34" s="37">
        <v>10</v>
      </c>
      <c r="B34" s="30" t="s">
        <v>18</v>
      </c>
      <c r="C34" s="31">
        <v>0</v>
      </c>
      <c r="D34" s="31">
        <v>0</v>
      </c>
      <c r="E34" s="31">
        <v>1620857</v>
      </c>
      <c r="F34" s="31">
        <v>758959</v>
      </c>
      <c r="G34" s="31">
        <f>SUM(C34:F34)</f>
        <v>2379816</v>
      </c>
      <c r="H34" s="32" t="s">
        <v>203</v>
      </c>
      <c r="I34" s="32" t="s">
        <v>203</v>
      </c>
      <c r="J34" s="32">
        <v>2505.3569220430104</v>
      </c>
      <c r="K34" s="32">
        <v>1173.1221102150537</v>
      </c>
      <c r="L34" s="32">
        <f>H34+I34+J34+K34</f>
        <v>3678.4790322580639</v>
      </c>
    </row>
    <row r="35" spans="1:12" s="2" customFormat="1">
      <c r="A35" s="35"/>
      <c r="B35" s="35" t="s">
        <v>93</v>
      </c>
      <c r="C35" s="22"/>
      <c r="D35" s="22"/>
      <c r="E35" s="22">
        <v>773149</v>
      </c>
      <c r="F35" s="22">
        <v>166971</v>
      </c>
      <c r="G35" s="22">
        <f>SUM(C35:F35)</f>
        <v>940120</v>
      </c>
      <c r="H35" s="22"/>
      <c r="I35" s="22"/>
      <c r="J35" s="22">
        <v>1195.0555779569891</v>
      </c>
      <c r="K35" s="22">
        <v>258.08689516129033</v>
      </c>
      <c r="L35" s="22">
        <f>H35+I35+J35+K35</f>
        <v>1453.1424731182794</v>
      </c>
    </row>
    <row r="36" spans="1:12" s="2" customFormat="1">
      <c r="A36" s="35"/>
      <c r="B36" s="35" t="s">
        <v>90</v>
      </c>
      <c r="C36" s="22"/>
      <c r="D36" s="22"/>
      <c r="E36" s="22">
        <v>611224</v>
      </c>
      <c r="F36" s="22">
        <v>282560</v>
      </c>
      <c r="G36" s="22">
        <f t="shared" ref="G36:G40" si="12">SUM(C36:F36)</f>
        <v>893784</v>
      </c>
      <c r="H36" s="22"/>
      <c r="I36" s="22"/>
      <c r="J36" s="63">
        <v>944.76827956989234</v>
      </c>
      <c r="K36" s="22">
        <v>436.75268817204301</v>
      </c>
      <c r="L36" s="22">
        <f>H36+I36+J36+K36</f>
        <v>1381.5209677419352</v>
      </c>
    </row>
    <row r="37" spans="1:12" s="2" customFormat="1">
      <c r="A37" s="35"/>
      <c r="B37" s="35" t="s">
        <v>89</v>
      </c>
      <c r="C37" s="22"/>
      <c r="D37" s="22"/>
      <c r="E37" s="22">
        <v>114433</v>
      </c>
      <c r="F37" s="22">
        <v>147238</v>
      </c>
      <c r="G37" s="22">
        <f t="shared" si="12"/>
        <v>261671</v>
      </c>
      <c r="H37" s="22"/>
      <c r="I37" s="22"/>
      <c r="J37" s="22">
        <v>176.87896505376344</v>
      </c>
      <c r="K37" s="22">
        <v>227.58561827956987</v>
      </c>
      <c r="L37" s="22">
        <f t="shared" ref="L37:L42" si="13">H37+I37+J37+K37</f>
        <v>404.46458333333328</v>
      </c>
    </row>
    <row r="38" spans="1:12" s="2" customFormat="1">
      <c r="A38" s="35"/>
      <c r="B38" s="35" t="s">
        <v>91</v>
      </c>
      <c r="C38" s="22"/>
      <c r="D38" s="22"/>
      <c r="E38" s="22">
        <v>105842</v>
      </c>
      <c r="F38" s="22">
        <v>143747</v>
      </c>
      <c r="G38" s="22">
        <f t="shared" si="12"/>
        <v>249589</v>
      </c>
      <c r="H38" s="22"/>
      <c r="I38" s="22"/>
      <c r="J38" s="22">
        <v>163.59986559139782</v>
      </c>
      <c r="K38" s="22">
        <v>222.18958333333333</v>
      </c>
      <c r="L38" s="22">
        <f t="shared" si="13"/>
        <v>385.78944892473112</v>
      </c>
    </row>
    <row r="39" spans="1:12" s="2" customFormat="1">
      <c r="A39" s="35"/>
      <c r="B39" s="35" t="s">
        <v>92</v>
      </c>
      <c r="C39" s="22"/>
      <c r="D39" s="22"/>
      <c r="E39" s="22"/>
      <c r="F39" s="22">
        <v>6907</v>
      </c>
      <c r="G39" s="22">
        <f t="shared" si="12"/>
        <v>6907</v>
      </c>
      <c r="H39" s="22"/>
      <c r="I39" s="22"/>
      <c r="J39" s="22" t="s">
        <v>203</v>
      </c>
      <c r="K39" s="22">
        <v>10.676142473118277</v>
      </c>
      <c r="L39" s="22">
        <f t="shared" si="13"/>
        <v>10.676142473118277</v>
      </c>
    </row>
    <row r="40" spans="1:12" s="2" customFormat="1">
      <c r="A40" s="35"/>
      <c r="B40" s="35" t="s">
        <v>77</v>
      </c>
      <c r="C40" s="22"/>
      <c r="D40" s="22"/>
      <c r="E40" s="22">
        <v>16209</v>
      </c>
      <c r="F40" s="22">
        <v>11536</v>
      </c>
      <c r="G40" s="22">
        <f t="shared" si="12"/>
        <v>27745</v>
      </c>
      <c r="H40" s="22"/>
      <c r="I40" s="22"/>
      <c r="J40" s="22">
        <v>25.054233870967739</v>
      </c>
      <c r="K40" s="22">
        <v>17.831182795698926</v>
      </c>
      <c r="L40" s="22">
        <f t="shared" si="13"/>
        <v>42.885416666666664</v>
      </c>
    </row>
    <row r="41" spans="1:12" s="2" customFormat="1">
      <c r="A41" s="37">
        <v>11</v>
      </c>
      <c r="B41" s="30" t="s">
        <v>19</v>
      </c>
      <c r="C41" s="31">
        <v>0</v>
      </c>
      <c r="D41" s="31">
        <v>529883</v>
      </c>
      <c r="E41" s="31">
        <v>617367</v>
      </c>
      <c r="F41" s="31">
        <v>1085829</v>
      </c>
      <c r="G41" s="31">
        <f t="shared" ref="G41:G48" si="14">SUM(C41:F41)</f>
        <v>2233079</v>
      </c>
      <c r="H41" s="32" t="s">
        <v>203</v>
      </c>
      <c r="I41" s="32">
        <v>819.03958333333333</v>
      </c>
      <c r="J41" s="32">
        <v>954.26350806451603</v>
      </c>
      <c r="K41" s="32">
        <v>1678.3647177419352</v>
      </c>
      <c r="L41" s="32">
        <f>H41+I41+J41+K41</f>
        <v>3451.6678091397844</v>
      </c>
    </row>
    <row r="42" spans="1:12" s="2" customFormat="1">
      <c r="A42" s="17"/>
      <c r="B42" s="17" t="s">
        <v>94</v>
      </c>
      <c r="C42" s="22">
        <v>0</v>
      </c>
      <c r="D42" s="22">
        <v>529883</v>
      </c>
      <c r="E42" s="22">
        <v>617367</v>
      </c>
      <c r="F42" s="22">
        <v>1085829</v>
      </c>
      <c r="G42" s="22">
        <f>C42+D42+E42+F42</f>
        <v>2233079</v>
      </c>
      <c r="H42" s="22"/>
      <c r="I42" s="22">
        <v>819.03958333333333</v>
      </c>
      <c r="J42" s="22">
        <v>954.26350806451603</v>
      </c>
      <c r="K42" s="22">
        <v>1678.3647177419352</v>
      </c>
      <c r="L42" s="22">
        <f>H42+I42+J42+K42</f>
        <v>3451.6678091397844</v>
      </c>
    </row>
    <row r="43" spans="1:12" s="10" customFormat="1" ht="16.5" customHeight="1">
      <c r="A43" s="37">
        <v>12</v>
      </c>
      <c r="B43" s="30" t="s">
        <v>20</v>
      </c>
      <c r="C43" s="41">
        <v>5549176</v>
      </c>
      <c r="D43" s="41">
        <v>345856</v>
      </c>
      <c r="E43" s="41">
        <v>13872205</v>
      </c>
      <c r="F43" s="41">
        <v>2888885</v>
      </c>
      <c r="G43" s="31">
        <f t="shared" ref="G43:G47" si="15">SUM(C43:F43)</f>
        <v>22656122</v>
      </c>
      <c r="H43" s="42">
        <v>8577.355376344085</v>
      </c>
      <c r="I43" s="42">
        <v>534.58924731182788</v>
      </c>
      <c r="J43" s="32">
        <v>21442.252352150535</v>
      </c>
      <c r="K43" s="32">
        <v>4465.3464381720432</v>
      </c>
      <c r="L43" s="32">
        <f>H43+I43+J43+K43</f>
        <v>35019.543413978492</v>
      </c>
    </row>
    <row r="44" spans="1:12" s="2" customFormat="1">
      <c r="A44" s="17"/>
      <c r="B44" s="17" t="s">
        <v>95</v>
      </c>
      <c r="C44" s="22">
        <v>4538351.0000000112</v>
      </c>
      <c r="D44" s="22">
        <v>345856.00000000087</v>
      </c>
      <c r="E44" s="22">
        <v>13624263.989056328</v>
      </c>
      <c r="F44" s="22">
        <v>2763989.994487355</v>
      </c>
      <c r="G44" s="22">
        <f t="shared" si="15"/>
        <v>21272460.983543698</v>
      </c>
      <c r="H44" s="22">
        <v>7014.9242607527049</v>
      </c>
      <c r="I44" s="22">
        <v>534.58924731182924</v>
      </c>
      <c r="J44" s="22">
        <v>21059.010198138141</v>
      </c>
      <c r="K44" s="22">
        <v>4272.2963624468521</v>
      </c>
      <c r="L44" s="22">
        <f t="shared" ref="L44:L72" si="16">H44+I44+J44+K44</f>
        <v>32880.820068649526</v>
      </c>
    </row>
    <row r="45" spans="1:12" s="2" customFormat="1">
      <c r="A45" s="17"/>
      <c r="B45" s="17" t="s">
        <v>96</v>
      </c>
      <c r="C45" s="22"/>
      <c r="D45" s="22"/>
      <c r="E45" s="72">
        <v>247940.99999999939</v>
      </c>
      <c r="F45" s="72">
        <v>124895.00000000009</v>
      </c>
      <c r="G45" s="22">
        <f t="shared" si="15"/>
        <v>372835.99999999948</v>
      </c>
      <c r="H45" s="22"/>
      <c r="I45" s="22"/>
      <c r="J45" s="22">
        <v>383.24213709677326</v>
      </c>
      <c r="K45" s="22">
        <v>193.0500672043012</v>
      </c>
      <c r="L45" s="22">
        <f t="shared" si="16"/>
        <v>576.29220430107443</v>
      </c>
    </row>
    <row r="46" spans="1:12" s="2" customFormat="1">
      <c r="A46" s="17"/>
      <c r="B46" s="17" t="s">
        <v>97</v>
      </c>
      <c r="C46" s="22">
        <v>1010825.0000000008</v>
      </c>
      <c r="D46" s="22"/>
      <c r="E46" s="22"/>
      <c r="F46" s="22"/>
      <c r="G46" s="22">
        <f t="shared" si="15"/>
        <v>1010825.0000000008</v>
      </c>
      <c r="H46" s="22">
        <v>1562.431115591399</v>
      </c>
      <c r="I46" s="22"/>
      <c r="J46" s="22"/>
      <c r="K46" s="22"/>
      <c r="L46" s="22">
        <f t="shared" si="16"/>
        <v>1562.431115591399</v>
      </c>
    </row>
    <row r="47" spans="1:12" s="2" customFormat="1" ht="14.25" customHeight="1">
      <c r="A47" s="37">
        <v>13</v>
      </c>
      <c r="B47" s="30" t="s">
        <v>21</v>
      </c>
      <c r="C47" s="31">
        <v>0</v>
      </c>
      <c r="D47" s="31">
        <v>0</v>
      </c>
      <c r="E47" s="31">
        <v>816530</v>
      </c>
      <c r="F47" s="31">
        <v>437140</v>
      </c>
      <c r="G47" s="31">
        <f t="shared" si="15"/>
        <v>1253670</v>
      </c>
      <c r="H47" s="32" t="s">
        <v>203</v>
      </c>
      <c r="I47" s="32" t="s">
        <v>203</v>
      </c>
      <c r="J47" s="32">
        <v>1262.1095430107525</v>
      </c>
      <c r="K47" s="32">
        <v>675.68682795698919</v>
      </c>
      <c r="L47" s="32">
        <f>H47+I47+J47+K47</f>
        <v>1937.7963709677417</v>
      </c>
    </row>
    <row r="48" spans="1:12" s="2" customFormat="1" ht="14.25" customHeight="1">
      <c r="A48" s="17"/>
      <c r="B48" s="17" t="s">
        <v>98</v>
      </c>
      <c r="C48" s="22">
        <v>0</v>
      </c>
      <c r="D48" s="22">
        <v>0</v>
      </c>
      <c r="E48" s="22">
        <v>816530</v>
      </c>
      <c r="F48" s="22">
        <v>437140</v>
      </c>
      <c r="G48" s="22">
        <f t="shared" ref="G48" si="17">G47</f>
        <v>1253670</v>
      </c>
      <c r="H48" s="22"/>
      <c r="I48" s="22"/>
      <c r="J48" s="22">
        <v>1262.1095430107525</v>
      </c>
      <c r="K48" s="22">
        <v>675.68682795698919</v>
      </c>
      <c r="L48" s="22">
        <f t="shared" si="16"/>
        <v>1937.7963709677417</v>
      </c>
    </row>
    <row r="49" spans="1:13" s="2" customFormat="1">
      <c r="A49" s="37">
        <v>14</v>
      </c>
      <c r="B49" s="30" t="s">
        <v>22</v>
      </c>
      <c r="C49" s="31">
        <v>0</v>
      </c>
      <c r="D49" s="31">
        <v>0</v>
      </c>
      <c r="E49" s="31">
        <v>1505302</v>
      </c>
      <c r="F49" s="31">
        <v>232010</v>
      </c>
      <c r="G49" s="31">
        <f t="shared" ref="G49" si="18">SUM(C49:F49)</f>
        <v>1737312</v>
      </c>
      <c r="H49" s="32" t="s">
        <v>203</v>
      </c>
      <c r="I49" s="32" t="s">
        <v>203</v>
      </c>
      <c r="J49" s="32">
        <v>2326.7436827956985</v>
      </c>
      <c r="K49" s="32">
        <v>358.61760752688167</v>
      </c>
      <c r="L49" s="32">
        <f>H49+I49+J49+K49</f>
        <v>2685.3612903225803</v>
      </c>
    </row>
    <row r="50" spans="1:13" s="2" customFormat="1">
      <c r="A50" s="17"/>
      <c r="B50" s="17" t="s">
        <v>102</v>
      </c>
      <c r="C50" s="22">
        <v>0</v>
      </c>
      <c r="D50" s="22">
        <v>0</v>
      </c>
      <c r="E50" s="22">
        <v>602121</v>
      </c>
      <c r="F50" s="22">
        <v>6960</v>
      </c>
      <c r="G50" s="22">
        <f>SUM(C50:F50)</f>
        <v>609081</v>
      </c>
      <c r="H50" s="22"/>
      <c r="I50" s="22"/>
      <c r="J50" s="22">
        <v>930.69778225806442</v>
      </c>
      <c r="K50" s="22">
        <v>10.758064516129032</v>
      </c>
      <c r="L50" s="22">
        <f t="shared" si="16"/>
        <v>941.45584677419345</v>
      </c>
    </row>
    <row r="51" spans="1:13" s="2" customFormat="1">
      <c r="A51" s="17"/>
      <c r="B51" s="17" t="s">
        <v>99</v>
      </c>
      <c r="C51" s="22">
        <v>0</v>
      </c>
      <c r="D51" s="22">
        <v>0</v>
      </c>
      <c r="E51" s="22">
        <v>150530</v>
      </c>
      <c r="F51" s="22">
        <v>162407</v>
      </c>
      <c r="G51" s="22">
        <f t="shared" ref="G51:G55" si="19">SUM(C51:F51)</f>
        <v>312937</v>
      </c>
      <c r="H51" s="22"/>
      <c r="I51" s="22"/>
      <c r="J51" s="22">
        <v>233</v>
      </c>
      <c r="K51" s="22">
        <v>250.85954301075265</v>
      </c>
      <c r="L51" s="22">
        <f t="shared" si="16"/>
        <v>483.85954301075265</v>
      </c>
    </row>
    <row r="52" spans="1:13" s="2" customFormat="1">
      <c r="A52" s="17"/>
      <c r="B52" s="17" t="s">
        <v>103</v>
      </c>
      <c r="C52" s="22">
        <v>0</v>
      </c>
      <c r="D52" s="22">
        <v>0</v>
      </c>
      <c r="E52" s="22">
        <v>120424</v>
      </c>
      <c r="F52" s="22">
        <v>62643</v>
      </c>
      <c r="G52" s="22">
        <f t="shared" si="19"/>
        <v>183067</v>
      </c>
      <c r="H52" s="22"/>
      <c r="I52" s="22"/>
      <c r="J52" s="22">
        <v>186</v>
      </c>
      <c r="K52" s="22">
        <v>97</v>
      </c>
      <c r="L52" s="22">
        <f t="shared" si="16"/>
        <v>283</v>
      </c>
    </row>
    <row r="53" spans="1:13" s="2" customFormat="1">
      <c r="A53" s="17"/>
      <c r="B53" s="17" t="s">
        <v>100</v>
      </c>
      <c r="C53" s="22">
        <v>0</v>
      </c>
      <c r="D53" s="22">
        <v>0</v>
      </c>
      <c r="E53" s="22">
        <v>451591</v>
      </c>
      <c r="F53" s="22">
        <v>0</v>
      </c>
      <c r="G53" s="22">
        <f t="shared" si="19"/>
        <v>451591</v>
      </c>
      <c r="H53" s="22"/>
      <c r="I53" s="22"/>
      <c r="J53" s="22">
        <v>698</v>
      </c>
      <c r="K53" s="22">
        <v>0</v>
      </c>
      <c r="L53" s="22">
        <f t="shared" si="16"/>
        <v>698</v>
      </c>
    </row>
    <row r="54" spans="1:13" s="2" customFormat="1">
      <c r="A54" s="17"/>
      <c r="B54" s="17" t="s">
        <v>104</v>
      </c>
      <c r="C54" s="22">
        <v>0</v>
      </c>
      <c r="D54" s="22">
        <v>0</v>
      </c>
      <c r="E54" s="22">
        <v>75265</v>
      </c>
      <c r="F54" s="22">
        <v>0</v>
      </c>
      <c r="G54" s="22">
        <f t="shared" si="19"/>
        <v>75265</v>
      </c>
      <c r="H54" s="22"/>
      <c r="I54" s="22"/>
      <c r="J54" s="22">
        <v>116</v>
      </c>
      <c r="K54" s="22">
        <v>0</v>
      </c>
      <c r="L54" s="22">
        <f t="shared" si="16"/>
        <v>116</v>
      </c>
    </row>
    <row r="55" spans="1:13" s="2" customFormat="1">
      <c r="A55" s="17"/>
      <c r="B55" s="17" t="s">
        <v>101</v>
      </c>
      <c r="C55" s="22">
        <v>0</v>
      </c>
      <c r="D55" s="22">
        <v>0</v>
      </c>
      <c r="E55" s="22">
        <v>105371</v>
      </c>
      <c r="F55" s="22">
        <v>0</v>
      </c>
      <c r="G55" s="22">
        <f t="shared" si="19"/>
        <v>105371</v>
      </c>
      <c r="H55" s="22"/>
      <c r="I55" s="22"/>
      <c r="J55" s="22">
        <v>163</v>
      </c>
      <c r="K55" s="22">
        <v>0</v>
      </c>
      <c r="L55" s="22">
        <f t="shared" si="16"/>
        <v>163</v>
      </c>
    </row>
    <row r="56" spans="1:13" s="2" customFormat="1">
      <c r="A56" s="36">
        <v>15</v>
      </c>
      <c r="B56" s="24" t="s">
        <v>23</v>
      </c>
      <c r="C56" s="25">
        <v>0</v>
      </c>
      <c r="D56" s="25">
        <v>0</v>
      </c>
      <c r="E56" s="25">
        <v>133041</v>
      </c>
      <c r="F56" s="25">
        <v>285404</v>
      </c>
      <c r="G56" s="25">
        <f t="shared" ref="G56" si="20">SUM(C56:F56)</f>
        <v>418445</v>
      </c>
      <c r="H56" s="26" t="s">
        <v>203</v>
      </c>
      <c r="I56" s="26" t="s">
        <v>203</v>
      </c>
      <c r="J56" s="26">
        <v>205.64133064516128</v>
      </c>
      <c r="K56" s="26">
        <v>441.14865591397847</v>
      </c>
      <c r="L56" s="44">
        <f>H56+I56+J56+K56</f>
        <v>646.78998655913972</v>
      </c>
    </row>
    <row r="57" spans="1:13" s="2" customFormat="1">
      <c r="A57" s="17"/>
      <c r="B57" s="17" t="s">
        <v>105</v>
      </c>
      <c r="C57" s="22"/>
      <c r="D57" s="22"/>
      <c r="E57" s="22">
        <v>133041</v>
      </c>
      <c r="F57" s="22">
        <v>285404</v>
      </c>
      <c r="G57" s="22">
        <f>G56</f>
        <v>418445</v>
      </c>
      <c r="H57" s="22"/>
      <c r="I57" s="22"/>
      <c r="J57" s="22">
        <v>205.64133064516128</v>
      </c>
      <c r="K57" s="22">
        <v>441.14865591397847</v>
      </c>
      <c r="L57" s="22">
        <f t="shared" si="16"/>
        <v>646.78998655913972</v>
      </c>
    </row>
    <row r="58" spans="1:13" s="2" customFormat="1">
      <c r="A58" s="37">
        <v>16</v>
      </c>
      <c r="B58" s="30" t="s">
        <v>24</v>
      </c>
      <c r="C58" s="31">
        <v>0</v>
      </c>
      <c r="D58" s="31">
        <v>0</v>
      </c>
      <c r="E58" s="31">
        <v>662790</v>
      </c>
      <c r="F58" s="31">
        <v>291933</v>
      </c>
      <c r="G58" s="31">
        <f t="shared" ref="G58" si="21">SUM(C58:F58)</f>
        <v>954723</v>
      </c>
      <c r="H58" s="32" t="s">
        <v>203</v>
      </c>
      <c r="I58" s="32" t="s">
        <v>203</v>
      </c>
      <c r="J58" s="32">
        <v>1024.4737903225805</v>
      </c>
      <c r="K58" s="32">
        <v>451.24052419354837</v>
      </c>
      <c r="L58" s="32">
        <f>H58+I58+J58+K58</f>
        <v>1475.714314516129</v>
      </c>
    </row>
    <row r="59" spans="1:13" s="2" customFormat="1" ht="15" customHeight="1">
      <c r="A59" s="17"/>
      <c r="B59" s="35" t="s">
        <v>106</v>
      </c>
      <c r="C59" s="22">
        <v>0</v>
      </c>
      <c r="D59" s="22">
        <v>0</v>
      </c>
      <c r="E59" s="22">
        <v>662790</v>
      </c>
      <c r="F59" s="22">
        <v>291933</v>
      </c>
      <c r="G59" s="22">
        <f>G58</f>
        <v>954723</v>
      </c>
      <c r="H59" s="22"/>
      <c r="I59" s="22"/>
      <c r="J59" s="22">
        <v>1024.4737903225805</v>
      </c>
      <c r="K59" s="22">
        <v>451.24052419354837</v>
      </c>
      <c r="L59" s="22">
        <f t="shared" si="16"/>
        <v>1475.714314516129</v>
      </c>
    </row>
    <row r="60" spans="1:13" s="2" customFormat="1">
      <c r="A60" s="37">
        <v>17</v>
      </c>
      <c r="B60" s="30" t="s">
        <v>25</v>
      </c>
      <c r="C60" s="31">
        <v>0</v>
      </c>
      <c r="D60" s="31">
        <v>0</v>
      </c>
      <c r="E60" s="31">
        <v>528316</v>
      </c>
      <c r="F60" s="31">
        <v>452914</v>
      </c>
      <c r="G60" s="31">
        <f t="shared" ref="G60" si="22">SUM(C60:F60)</f>
        <v>981230</v>
      </c>
      <c r="H60" s="32" t="s">
        <v>203</v>
      </c>
      <c r="I60" s="32" t="s">
        <v>203</v>
      </c>
      <c r="J60" s="32">
        <v>816.61747311827958</v>
      </c>
      <c r="K60" s="32">
        <v>700.06868279569892</v>
      </c>
      <c r="L60" s="32">
        <f>H60+I60+J60+K60</f>
        <v>1516.6861559139784</v>
      </c>
    </row>
    <row r="61" spans="1:13" s="2" customFormat="1">
      <c r="A61" s="17"/>
      <c r="B61" s="17" t="s">
        <v>107</v>
      </c>
      <c r="C61" s="22"/>
      <c r="D61" s="22"/>
      <c r="E61" s="22">
        <v>528316</v>
      </c>
      <c r="F61" s="22">
        <v>452914</v>
      </c>
      <c r="G61" s="22">
        <f>F61+E61</f>
        <v>981230</v>
      </c>
      <c r="H61" s="22"/>
      <c r="I61" s="22"/>
      <c r="J61" s="22">
        <v>816.61747311827958</v>
      </c>
      <c r="K61" s="22">
        <v>700.06868279569892</v>
      </c>
      <c r="L61" s="22">
        <f t="shared" si="16"/>
        <v>1516.6861559139784</v>
      </c>
    </row>
    <row r="62" spans="1:13" s="2" customFormat="1">
      <c r="A62" s="37">
        <v>18</v>
      </c>
      <c r="B62" s="30" t="s">
        <v>26</v>
      </c>
      <c r="C62" s="31">
        <v>0</v>
      </c>
      <c r="D62" s="31">
        <v>0</v>
      </c>
      <c r="E62" s="31">
        <v>2192173</v>
      </c>
      <c r="F62" s="31">
        <v>913941</v>
      </c>
      <c r="G62" s="31">
        <f t="shared" ref="G62" si="23">SUM(C62:F62)</f>
        <v>3106114</v>
      </c>
      <c r="H62" s="32" t="s">
        <v>203</v>
      </c>
      <c r="I62" s="32" t="s">
        <v>203</v>
      </c>
      <c r="J62" s="32">
        <v>3388.4394489247311</v>
      </c>
      <c r="K62" s="32">
        <v>1412.6776209677419</v>
      </c>
      <c r="L62" s="32">
        <f>H62+I62+J62+K62</f>
        <v>4801.1170698924725</v>
      </c>
    </row>
    <row r="63" spans="1:13">
      <c r="A63" s="45"/>
      <c r="B63" s="45" t="s">
        <v>108</v>
      </c>
      <c r="C63" s="22"/>
      <c r="D63" s="22"/>
      <c r="E63" s="22">
        <v>422651</v>
      </c>
      <c r="F63" s="22">
        <v>176208</v>
      </c>
      <c r="G63" s="63">
        <f>SUM(C63:F63)</f>
        <v>598859</v>
      </c>
      <c r="H63" s="63"/>
      <c r="I63" s="63"/>
      <c r="J63" s="63">
        <v>653.29119623655913</v>
      </c>
      <c r="K63" s="63">
        <v>272.36451612903227</v>
      </c>
      <c r="L63" s="63">
        <f t="shared" si="16"/>
        <v>925.6557123655914</v>
      </c>
      <c r="M63" s="2"/>
    </row>
    <row r="64" spans="1:13">
      <c r="A64" s="45"/>
      <c r="B64" s="45" t="s">
        <v>109</v>
      </c>
      <c r="C64" s="22"/>
      <c r="D64" s="22"/>
      <c r="E64" s="22">
        <v>922905</v>
      </c>
      <c r="F64" s="22">
        <v>384769</v>
      </c>
      <c r="G64" s="63">
        <f t="shared" ref="G64:G65" si="24">SUM(C64:F64)</f>
        <v>1307674</v>
      </c>
      <c r="H64" s="63"/>
      <c r="I64" s="63"/>
      <c r="J64" s="63">
        <v>1426.533266129032</v>
      </c>
      <c r="K64" s="63">
        <v>594.73702956989234</v>
      </c>
      <c r="L64" s="63">
        <f t="shared" si="16"/>
        <v>2021.2702956989242</v>
      </c>
      <c r="M64" s="2"/>
    </row>
    <row r="65" spans="1:13" ht="31.5" customHeight="1">
      <c r="A65" s="45"/>
      <c r="B65" s="45" t="s">
        <v>110</v>
      </c>
      <c r="C65" s="22"/>
      <c r="D65" s="22"/>
      <c r="E65" s="22">
        <v>846617</v>
      </c>
      <c r="F65" s="22">
        <v>352964</v>
      </c>
      <c r="G65" s="63">
        <f t="shared" si="24"/>
        <v>1199581</v>
      </c>
      <c r="H65" s="63"/>
      <c r="I65" s="63"/>
      <c r="J65" s="63">
        <v>1308.6149865591397</v>
      </c>
      <c r="K65" s="63">
        <v>545.57607526881714</v>
      </c>
      <c r="L65" s="63">
        <f t="shared" si="16"/>
        <v>1854.1910618279567</v>
      </c>
      <c r="M65" s="2"/>
    </row>
    <row r="66" spans="1:13">
      <c r="A66" s="37">
        <v>19</v>
      </c>
      <c r="B66" s="30" t="s">
        <v>27</v>
      </c>
      <c r="C66" s="31">
        <v>182845</v>
      </c>
      <c r="D66" s="31">
        <v>8734</v>
      </c>
      <c r="E66" s="31">
        <v>442655</v>
      </c>
      <c r="F66" s="31">
        <v>395431</v>
      </c>
      <c r="G66" s="31">
        <f t="shared" ref="G66" si="25">SUM(C66:F66)</f>
        <v>1029665</v>
      </c>
      <c r="H66" s="32">
        <v>282.62331989247309</v>
      </c>
      <c r="I66" s="32">
        <v>13.500134408602149</v>
      </c>
      <c r="J66" s="32">
        <v>684.21135752688167</v>
      </c>
      <c r="K66" s="32">
        <v>611.21727150537629</v>
      </c>
      <c r="L66" s="32">
        <f>H66+I66+J66+K66</f>
        <v>1591.552083333333</v>
      </c>
    </row>
    <row r="67" spans="1:13">
      <c r="A67" s="45"/>
      <c r="B67" s="45" t="s">
        <v>111</v>
      </c>
      <c r="C67" s="22">
        <v>182845</v>
      </c>
      <c r="D67" s="22">
        <v>8734</v>
      </c>
      <c r="E67" s="22">
        <v>442655</v>
      </c>
      <c r="F67" s="22">
        <v>395431</v>
      </c>
      <c r="G67" s="22">
        <f t="shared" ref="G67" si="26">G66</f>
        <v>1029665</v>
      </c>
      <c r="H67" s="22">
        <v>282.62331989247309</v>
      </c>
      <c r="I67" s="22">
        <v>13.500134408602149</v>
      </c>
      <c r="J67" s="22">
        <v>684.21135752688167</v>
      </c>
      <c r="K67" s="22">
        <v>611.21727150537629</v>
      </c>
      <c r="L67" s="22">
        <f t="shared" si="16"/>
        <v>1591.552083333333</v>
      </c>
    </row>
    <row r="68" spans="1:13">
      <c r="A68" s="37">
        <v>20</v>
      </c>
      <c r="B68" s="30" t="s">
        <v>28</v>
      </c>
      <c r="C68" s="31">
        <v>0</v>
      </c>
      <c r="D68" s="31">
        <v>0</v>
      </c>
      <c r="E68" s="31">
        <v>4254760</v>
      </c>
      <c r="F68" s="31">
        <v>2447572</v>
      </c>
      <c r="G68" s="31">
        <f t="shared" ref="G68" si="27">SUM(C68:F68)</f>
        <v>6702332</v>
      </c>
      <c r="H68" s="32" t="s">
        <v>203</v>
      </c>
      <c r="I68" s="32" t="s">
        <v>203</v>
      </c>
      <c r="J68" s="32">
        <v>6576.5779569892475</v>
      </c>
      <c r="K68" s="32">
        <v>3783.2094086021498</v>
      </c>
      <c r="L68" s="32">
        <f>H68+I68+J68+K68</f>
        <v>10359.787365591397</v>
      </c>
    </row>
    <row r="69" spans="1:13">
      <c r="A69" s="45"/>
      <c r="B69" s="45" t="s">
        <v>112</v>
      </c>
      <c r="C69" s="22"/>
      <c r="D69" s="22"/>
      <c r="E69" s="22">
        <v>4254760</v>
      </c>
      <c r="F69" s="22">
        <v>2447572</v>
      </c>
      <c r="G69" s="63">
        <f>F69+E69</f>
        <v>6702332</v>
      </c>
      <c r="H69" s="63"/>
      <c r="I69" s="63"/>
      <c r="J69" s="63">
        <v>6576.5779569892475</v>
      </c>
      <c r="K69" s="63">
        <v>3783.2094086021498</v>
      </c>
      <c r="L69" s="63">
        <f t="shared" si="16"/>
        <v>10359.787365591397</v>
      </c>
    </row>
    <row r="70" spans="1:13">
      <c r="A70" s="37">
        <v>21</v>
      </c>
      <c r="B70" s="30" t="s">
        <v>29</v>
      </c>
      <c r="C70" s="31">
        <v>0</v>
      </c>
      <c r="D70" s="31">
        <v>0</v>
      </c>
      <c r="E70" s="31">
        <v>133093</v>
      </c>
      <c r="F70" s="31">
        <v>121032</v>
      </c>
      <c r="G70" s="31">
        <f t="shared" ref="G70" si="28">SUM(C70:F70)</f>
        <v>254125</v>
      </c>
      <c r="H70" s="32" t="s">
        <v>203</v>
      </c>
      <c r="I70" s="32" t="s">
        <v>203</v>
      </c>
      <c r="J70" s="32">
        <v>205.72170698924728</v>
      </c>
      <c r="K70" s="32">
        <v>187.0790322580645</v>
      </c>
      <c r="L70" s="32">
        <f>H70+I70+J70+K70</f>
        <v>392.80073924731175</v>
      </c>
    </row>
    <row r="71" spans="1:13">
      <c r="A71" s="45"/>
      <c r="B71" s="45" t="s">
        <v>114</v>
      </c>
      <c r="C71" s="22"/>
      <c r="D71" s="22"/>
      <c r="E71" s="22">
        <v>133093</v>
      </c>
      <c r="F71" s="22">
        <v>53254.080000000002</v>
      </c>
      <c r="G71" s="63">
        <f>E71+F71</f>
        <v>186347.08000000002</v>
      </c>
      <c r="H71" s="63"/>
      <c r="I71" s="63"/>
      <c r="J71" s="63">
        <v>205.72170698924728</v>
      </c>
      <c r="K71" s="63">
        <v>82.314774193548388</v>
      </c>
      <c r="L71" s="63">
        <f t="shared" si="16"/>
        <v>288.03648118279568</v>
      </c>
    </row>
    <row r="72" spans="1:13">
      <c r="A72" s="45"/>
      <c r="B72" s="45" t="s">
        <v>112</v>
      </c>
      <c r="C72" s="22"/>
      <c r="D72" s="22"/>
      <c r="E72" s="22">
        <v>0</v>
      </c>
      <c r="F72" s="22">
        <v>67777.920000000013</v>
      </c>
      <c r="G72" s="63">
        <f>E72+F72</f>
        <v>67777.920000000013</v>
      </c>
      <c r="H72" s="63"/>
      <c r="I72" s="63"/>
      <c r="J72" s="63"/>
      <c r="K72" s="63">
        <v>104.76425806451614</v>
      </c>
      <c r="L72" s="63">
        <f t="shared" si="16"/>
        <v>104.76425806451614</v>
      </c>
    </row>
    <row r="73" spans="1:13">
      <c r="A73" s="36">
        <v>22</v>
      </c>
      <c r="B73" s="24" t="s">
        <v>30</v>
      </c>
      <c r="C73" s="25">
        <v>742111.24</v>
      </c>
      <c r="D73" s="25">
        <v>0</v>
      </c>
      <c r="E73" s="25">
        <v>1954893</v>
      </c>
      <c r="F73" s="25">
        <v>47313</v>
      </c>
      <c r="G73" s="25">
        <f t="shared" ref="G73" si="29">SUM(C73:F73)</f>
        <v>2744317.24</v>
      </c>
      <c r="H73" s="26">
        <v>1147.0805456989247</v>
      </c>
      <c r="I73" s="26" t="s">
        <v>203</v>
      </c>
      <c r="J73" s="26">
        <v>3021.6760080645158</v>
      </c>
      <c r="K73" s="26">
        <v>73.131653225806446</v>
      </c>
      <c r="L73" s="26">
        <f>H73+I73+J73+K73</f>
        <v>4241.8882069892461</v>
      </c>
    </row>
    <row r="74" spans="1:13">
      <c r="A74" s="45"/>
      <c r="B74" s="45" t="s">
        <v>115</v>
      </c>
      <c r="C74" s="22">
        <v>742111.24</v>
      </c>
      <c r="D74" s="22">
        <v>0</v>
      </c>
      <c r="E74" s="22">
        <v>1954893</v>
      </c>
      <c r="F74" s="22">
        <v>47313</v>
      </c>
      <c r="G74" s="63">
        <f>F74+E74+C74</f>
        <v>2744317.24</v>
      </c>
      <c r="H74" s="63">
        <v>1147.0805456989247</v>
      </c>
      <c r="I74" s="63"/>
      <c r="J74" s="63">
        <v>3021.6760080645158</v>
      </c>
      <c r="K74" s="63">
        <v>73.131653225806446</v>
      </c>
      <c r="L74" s="63">
        <f t="shared" ref="L74" si="30">L73</f>
        <v>4241.8882069892461</v>
      </c>
    </row>
    <row r="75" spans="1:13">
      <c r="A75" s="37">
        <v>23</v>
      </c>
      <c r="B75" s="30" t="s">
        <v>31</v>
      </c>
      <c r="C75" s="31">
        <v>661407</v>
      </c>
      <c r="D75" s="31">
        <v>13738</v>
      </c>
      <c r="E75" s="31">
        <v>432827</v>
      </c>
      <c r="F75" s="31">
        <v>434217</v>
      </c>
      <c r="G75" s="31">
        <f t="shared" ref="G75" si="31">SUM(C75:F75)</f>
        <v>1542189</v>
      </c>
      <c r="H75" s="32">
        <v>1022.3360887096774</v>
      </c>
      <c r="I75" s="32">
        <v>21.234811827956989</v>
      </c>
      <c r="J75" s="32">
        <v>669.02022849462355</v>
      </c>
      <c r="K75" s="32">
        <v>671.16874999999993</v>
      </c>
      <c r="L75" s="32">
        <f>H75+I75+J75+K75</f>
        <v>2383.7598790322577</v>
      </c>
    </row>
    <row r="76" spans="1:13">
      <c r="A76" s="45"/>
      <c r="B76" s="45" t="s">
        <v>116</v>
      </c>
      <c r="C76" s="22">
        <v>661407</v>
      </c>
      <c r="D76" s="22">
        <v>13738</v>
      </c>
      <c r="E76" s="22">
        <v>77908.86</v>
      </c>
      <c r="F76" s="22">
        <v>37342.661999999997</v>
      </c>
      <c r="G76" s="63">
        <f>C76+D76+E76+F76</f>
        <v>790396.522</v>
      </c>
      <c r="H76" s="63">
        <v>1022.3360887096774</v>
      </c>
      <c r="I76" s="63">
        <v>21.234811827956989</v>
      </c>
      <c r="J76" s="63">
        <v>120.42364112903225</v>
      </c>
      <c r="K76" s="63">
        <v>57.720512499999991</v>
      </c>
      <c r="L76" s="63">
        <f t="shared" ref="L76:L77" si="32">SUM(H76:K76)</f>
        <v>1221.7150541666665</v>
      </c>
    </row>
    <row r="77" spans="1:13">
      <c r="A77" s="45"/>
      <c r="B77" s="45" t="s">
        <v>117</v>
      </c>
      <c r="C77" s="22"/>
      <c r="D77" s="22"/>
      <c r="E77" s="22">
        <v>354918.13999999996</v>
      </c>
      <c r="F77" s="22">
        <v>396874.33799999999</v>
      </c>
      <c r="G77" s="63">
        <f>C77+D77+E77+F77</f>
        <v>751792.47799999989</v>
      </c>
      <c r="H77" s="63"/>
      <c r="I77" s="63"/>
      <c r="J77" s="63">
        <v>548.59658736559129</v>
      </c>
      <c r="K77" s="63">
        <v>613.44823749999989</v>
      </c>
      <c r="L77" s="63">
        <f t="shared" si="32"/>
        <v>1162.0448248655912</v>
      </c>
    </row>
    <row r="78" spans="1:13">
      <c r="A78" s="37">
        <v>24</v>
      </c>
      <c r="B78" s="30" t="s">
        <v>32</v>
      </c>
      <c r="C78" s="31">
        <v>0</v>
      </c>
      <c r="D78" s="31">
        <v>0</v>
      </c>
      <c r="E78" s="31">
        <v>180279</v>
      </c>
      <c r="F78" s="31">
        <v>226016</v>
      </c>
      <c r="G78" s="31">
        <f t="shared" ref="G78" si="33">SUM(C78:F78)</f>
        <v>406295</v>
      </c>
      <c r="H78" s="32" t="s">
        <v>203</v>
      </c>
      <c r="I78" s="32" t="s">
        <v>203</v>
      </c>
      <c r="J78" s="32">
        <v>278.6570564516129</v>
      </c>
      <c r="K78" s="32">
        <v>349.35268817204303</v>
      </c>
      <c r="L78" s="32">
        <f>H78+I78+J78+K78</f>
        <v>628.00974462365593</v>
      </c>
    </row>
    <row r="79" spans="1:13">
      <c r="A79" s="45"/>
      <c r="B79" s="45" t="s">
        <v>118</v>
      </c>
      <c r="C79" s="22"/>
      <c r="D79" s="22"/>
      <c r="E79" s="22">
        <v>180279</v>
      </c>
      <c r="F79" s="22">
        <v>226016</v>
      </c>
      <c r="G79" s="22">
        <f>SUM(C79:F79)</f>
        <v>406295</v>
      </c>
      <c r="H79" s="63"/>
      <c r="I79" s="63"/>
      <c r="J79" s="63">
        <v>278.6570564516129</v>
      </c>
      <c r="K79" s="63">
        <v>349.35268817204303</v>
      </c>
      <c r="L79" s="63">
        <f>H79+I79+J79+K79</f>
        <v>628.00974462365593</v>
      </c>
    </row>
    <row r="80" spans="1:13">
      <c r="A80" s="37">
        <v>25</v>
      </c>
      <c r="B80" s="30" t="s">
        <v>33</v>
      </c>
      <c r="C80" s="31">
        <v>291249</v>
      </c>
      <c r="D80" s="31">
        <v>0</v>
      </c>
      <c r="E80" s="31">
        <v>1759179</v>
      </c>
      <c r="F80" s="31">
        <v>736810</v>
      </c>
      <c r="G80" s="31">
        <f t="shared" ref="G80:G86" si="34">SUM(C80:F80)</f>
        <v>2787238</v>
      </c>
      <c r="H80" s="32">
        <v>450.18326612903218</v>
      </c>
      <c r="I80" s="32" t="s">
        <v>203</v>
      </c>
      <c r="J80" s="32">
        <v>2719.1610887096772</v>
      </c>
      <c r="K80" s="32">
        <v>1138.8864247311828</v>
      </c>
      <c r="L80" s="32">
        <f>H80+I80+J80+K80</f>
        <v>4308.2307795698925</v>
      </c>
    </row>
    <row r="81" spans="1:12">
      <c r="A81" s="45"/>
      <c r="B81" s="45" t="s">
        <v>119</v>
      </c>
      <c r="C81" s="22">
        <v>291249</v>
      </c>
      <c r="D81" s="22"/>
      <c r="E81" s="22">
        <v>321930</v>
      </c>
      <c r="F81" s="22">
        <v>377247</v>
      </c>
      <c r="G81" s="63">
        <f t="shared" si="34"/>
        <v>990426</v>
      </c>
      <c r="H81" s="63">
        <v>450.18326612903218</v>
      </c>
      <c r="I81" s="63"/>
      <c r="J81" s="63">
        <v>497.60685483870964</v>
      </c>
      <c r="K81" s="63">
        <v>583.11028225806444</v>
      </c>
      <c r="L81" s="63">
        <f t="shared" ref="L81:L85" si="35">H81+I81+J81+K81</f>
        <v>1530.9004032258063</v>
      </c>
    </row>
    <row r="82" spans="1:12">
      <c r="A82" s="45"/>
      <c r="B82" s="45" t="s">
        <v>120</v>
      </c>
      <c r="C82" s="22"/>
      <c r="D82" s="22"/>
      <c r="E82" s="22">
        <v>1027360</v>
      </c>
      <c r="F82" s="22">
        <v>359563</v>
      </c>
      <c r="G82" s="63">
        <f t="shared" si="34"/>
        <v>1386923</v>
      </c>
      <c r="H82" s="63"/>
      <c r="I82" s="63"/>
      <c r="J82" s="63">
        <v>1587.9892473118277</v>
      </c>
      <c r="K82" s="63">
        <v>555.77614247311828</v>
      </c>
      <c r="L82" s="63">
        <f t="shared" si="35"/>
        <v>2143.7653897849459</v>
      </c>
    </row>
    <row r="83" spans="1:12">
      <c r="A83" s="45"/>
      <c r="B83" s="45" t="s">
        <v>122</v>
      </c>
      <c r="C83" s="22"/>
      <c r="D83" s="22"/>
      <c r="E83" s="22">
        <v>21110</v>
      </c>
      <c r="F83" s="22"/>
      <c r="G83" s="63">
        <f t="shared" si="34"/>
        <v>21110</v>
      </c>
      <c r="H83" s="63"/>
      <c r="I83" s="63"/>
      <c r="J83" s="63">
        <v>32.629704301075265</v>
      </c>
      <c r="K83" s="63"/>
      <c r="L83" s="63">
        <f t="shared" si="35"/>
        <v>32.629704301075265</v>
      </c>
    </row>
    <row r="84" spans="1:12">
      <c r="A84" s="45"/>
      <c r="B84" s="45" t="s">
        <v>121</v>
      </c>
      <c r="C84" s="22"/>
      <c r="D84" s="22"/>
      <c r="E84" s="22">
        <v>379983</v>
      </c>
      <c r="F84" s="22"/>
      <c r="G84" s="63">
        <f t="shared" si="34"/>
        <v>379983</v>
      </c>
      <c r="H84" s="63"/>
      <c r="I84" s="63"/>
      <c r="J84" s="63">
        <v>587.33931451612898</v>
      </c>
      <c r="K84" s="63"/>
      <c r="L84" s="63">
        <f t="shared" si="35"/>
        <v>587.33931451612898</v>
      </c>
    </row>
    <row r="85" spans="1:12">
      <c r="A85" s="45"/>
      <c r="B85" s="45" t="s">
        <v>123</v>
      </c>
      <c r="C85" s="22"/>
      <c r="D85" s="22"/>
      <c r="E85" s="22">
        <v>8796</v>
      </c>
      <c r="F85" s="22"/>
      <c r="G85" s="63">
        <f t="shared" si="34"/>
        <v>8796</v>
      </c>
      <c r="H85" s="63"/>
      <c r="I85" s="63"/>
      <c r="J85" s="63">
        <v>13.595967741935482</v>
      </c>
      <c r="K85" s="63"/>
      <c r="L85" s="63">
        <f t="shared" si="35"/>
        <v>13.595967741935482</v>
      </c>
    </row>
    <row r="86" spans="1:12">
      <c r="A86" s="37">
        <v>26</v>
      </c>
      <c r="B86" s="30" t="s">
        <v>34</v>
      </c>
      <c r="C86" s="31">
        <v>0</v>
      </c>
      <c r="D86" s="31">
        <v>0</v>
      </c>
      <c r="E86" s="31">
        <v>1244245</v>
      </c>
      <c r="F86" s="31">
        <v>674039</v>
      </c>
      <c r="G86" s="31">
        <f t="shared" si="34"/>
        <v>1918284</v>
      </c>
      <c r="H86" s="32" t="s">
        <v>203</v>
      </c>
      <c r="I86" s="32" t="s">
        <v>203</v>
      </c>
      <c r="J86" s="32">
        <v>1923.2281586021504</v>
      </c>
      <c r="K86" s="32">
        <v>1041.8613575268816</v>
      </c>
      <c r="L86" s="32">
        <f>H86+I86+J86+K86</f>
        <v>2965.0895161290318</v>
      </c>
    </row>
    <row r="87" spans="1:12">
      <c r="A87" s="45"/>
      <c r="B87" s="45" t="s">
        <v>124</v>
      </c>
      <c r="C87" s="22"/>
      <c r="D87" s="22"/>
      <c r="E87" s="22">
        <v>624860</v>
      </c>
      <c r="F87" s="22">
        <v>438260</v>
      </c>
      <c r="G87" s="63">
        <f>SUM(C87:F87)</f>
        <v>1063120</v>
      </c>
      <c r="H87" s="63"/>
      <c r="I87" s="63"/>
      <c r="J87" s="63">
        <v>965.84543010752679</v>
      </c>
      <c r="K87" s="63">
        <v>677.41801075268802</v>
      </c>
      <c r="L87" s="63">
        <f t="shared" ref="L87:L92" si="36">H87+I87+J87+K87</f>
        <v>1643.2634408602148</v>
      </c>
    </row>
    <row r="88" spans="1:12">
      <c r="A88" s="45"/>
      <c r="B88" s="45" t="s">
        <v>127</v>
      </c>
      <c r="C88" s="22"/>
      <c r="D88" s="22"/>
      <c r="E88" s="22">
        <v>426154</v>
      </c>
      <c r="F88" s="22">
        <v>183339</v>
      </c>
      <c r="G88" s="63">
        <f t="shared" ref="G88:G92" si="37">SUM(C88:F88)</f>
        <v>609493</v>
      </c>
      <c r="H88" s="63"/>
      <c r="I88" s="63"/>
      <c r="J88" s="63">
        <v>658.70577956989234</v>
      </c>
      <c r="K88" s="63">
        <v>283.38689516129034</v>
      </c>
      <c r="L88" s="63">
        <f t="shared" si="36"/>
        <v>942.09267473118268</v>
      </c>
    </row>
    <row r="89" spans="1:12">
      <c r="A89" s="45"/>
      <c r="B89" s="45" t="s">
        <v>125</v>
      </c>
      <c r="C89" s="22"/>
      <c r="D89" s="22"/>
      <c r="E89" s="22">
        <v>130397</v>
      </c>
      <c r="F89" s="22">
        <v>1887</v>
      </c>
      <c r="G89" s="63">
        <f t="shared" si="37"/>
        <v>132284</v>
      </c>
      <c r="H89" s="63"/>
      <c r="I89" s="63"/>
      <c r="J89" s="63">
        <v>201.55450268817202</v>
      </c>
      <c r="K89" s="63">
        <v>2.9167338709677417</v>
      </c>
      <c r="L89" s="63">
        <f t="shared" si="36"/>
        <v>204.47123655913975</v>
      </c>
    </row>
    <row r="90" spans="1:12">
      <c r="A90" s="45"/>
      <c r="B90" s="45" t="s">
        <v>126</v>
      </c>
      <c r="C90" s="22"/>
      <c r="D90" s="22"/>
      <c r="E90" s="22">
        <v>10825</v>
      </c>
      <c r="F90" s="22"/>
      <c r="G90" s="63">
        <f t="shared" si="37"/>
        <v>10825</v>
      </c>
      <c r="H90" s="63"/>
      <c r="I90" s="63"/>
      <c r="J90" s="63">
        <v>16.732190860215052</v>
      </c>
      <c r="K90" s="63"/>
      <c r="L90" s="63">
        <f t="shared" si="36"/>
        <v>16.732190860215052</v>
      </c>
    </row>
    <row r="91" spans="1:12">
      <c r="A91" s="45"/>
      <c r="B91" s="45" t="s">
        <v>128</v>
      </c>
      <c r="C91" s="22"/>
      <c r="D91" s="22"/>
      <c r="E91" s="22">
        <v>19161</v>
      </c>
      <c r="F91" s="22">
        <v>27433</v>
      </c>
      <c r="G91" s="63">
        <f t="shared" si="37"/>
        <v>46594</v>
      </c>
      <c r="H91" s="63"/>
      <c r="I91" s="63"/>
      <c r="J91" s="63">
        <v>29.61713709677419</v>
      </c>
      <c r="K91" s="63">
        <v>42.40315860215054</v>
      </c>
      <c r="L91" s="63">
        <f t="shared" si="36"/>
        <v>72.020295698924727</v>
      </c>
    </row>
    <row r="92" spans="1:12">
      <c r="A92" s="45"/>
      <c r="B92" s="45" t="s">
        <v>129</v>
      </c>
      <c r="C92" s="22"/>
      <c r="D92" s="22"/>
      <c r="E92" s="22">
        <v>32848</v>
      </c>
      <c r="F92" s="22">
        <v>23120</v>
      </c>
      <c r="G92" s="63">
        <f t="shared" si="37"/>
        <v>55968</v>
      </c>
      <c r="H92" s="63"/>
      <c r="I92" s="63"/>
      <c r="J92" s="63">
        <v>50.773118279569886</v>
      </c>
      <c r="K92" s="63">
        <v>35.736559139784944</v>
      </c>
      <c r="L92" s="63">
        <f t="shared" si="36"/>
        <v>86.50967741935483</v>
      </c>
    </row>
    <row r="93" spans="1:12">
      <c r="A93" s="37">
        <v>27</v>
      </c>
      <c r="B93" s="30" t="s">
        <v>35</v>
      </c>
      <c r="C93" s="31">
        <v>442262</v>
      </c>
      <c r="D93" s="31">
        <v>0</v>
      </c>
      <c r="E93" s="31">
        <v>400892</v>
      </c>
      <c r="F93" s="31">
        <v>428021</v>
      </c>
      <c r="G93" s="31">
        <f t="shared" ref="G93" si="38">SUM(C93:F93)</f>
        <v>1271175</v>
      </c>
      <c r="H93" s="32">
        <v>683.60389784946233</v>
      </c>
      <c r="I93" s="32" t="s">
        <v>203</v>
      </c>
      <c r="J93" s="32">
        <v>619.6583333333333</v>
      </c>
      <c r="K93" s="32">
        <v>661.59159946236548</v>
      </c>
      <c r="L93" s="32">
        <f>H93+I93+J93+K93</f>
        <v>1964.853830645161</v>
      </c>
    </row>
    <row r="94" spans="1:12">
      <c r="A94" s="45"/>
      <c r="B94" s="45" t="s">
        <v>130</v>
      </c>
      <c r="C94" s="22">
        <v>442262</v>
      </c>
      <c r="D94" s="22">
        <v>0</v>
      </c>
      <c r="E94" s="22">
        <v>400892</v>
      </c>
      <c r="F94" s="22">
        <v>428021</v>
      </c>
      <c r="G94" s="63">
        <f>C94+D94+E94+F94</f>
        <v>1271175</v>
      </c>
      <c r="H94" s="63">
        <v>683.60389784946233</v>
      </c>
      <c r="I94" s="63"/>
      <c r="J94" s="63">
        <v>619.6583333333333</v>
      </c>
      <c r="K94" s="63">
        <v>661.59159946236548</v>
      </c>
      <c r="L94" s="63">
        <f>H94+I94+J94+K94</f>
        <v>1964.853830645161</v>
      </c>
    </row>
    <row r="95" spans="1:12">
      <c r="A95" s="37">
        <v>28</v>
      </c>
      <c r="B95" s="30" t="s">
        <v>36</v>
      </c>
      <c r="C95" s="31">
        <v>182621</v>
      </c>
      <c r="D95" s="31">
        <v>0</v>
      </c>
      <c r="E95" s="31">
        <v>1122328</v>
      </c>
      <c r="F95" s="31">
        <v>483781</v>
      </c>
      <c r="G95" s="31">
        <f t="shared" ref="G95:G98" si="39">SUM(C95:F95)</f>
        <v>1788730</v>
      </c>
      <c r="H95" s="32">
        <v>282.27708333333334</v>
      </c>
      <c r="I95" s="32" t="s">
        <v>203</v>
      </c>
      <c r="J95" s="32">
        <v>1734.7811827956989</v>
      </c>
      <c r="K95" s="32">
        <v>747.77977150537629</v>
      </c>
      <c r="L95" s="32">
        <f>H95+I95+J95+K95</f>
        <v>2764.8380376344085</v>
      </c>
    </row>
    <row r="96" spans="1:12">
      <c r="A96" s="45"/>
      <c r="B96" s="45" t="s">
        <v>131</v>
      </c>
      <c r="C96" s="22">
        <v>182621</v>
      </c>
      <c r="D96" s="22"/>
      <c r="E96" s="22">
        <v>1051621</v>
      </c>
      <c r="F96" s="22">
        <v>483781</v>
      </c>
      <c r="G96" s="63">
        <f>SUM(C96:F96)</f>
        <v>1718023</v>
      </c>
      <c r="H96" s="63">
        <v>282.27708333333334</v>
      </c>
      <c r="I96" s="63"/>
      <c r="J96" s="63">
        <v>1625.4894489247311</v>
      </c>
      <c r="K96" s="63">
        <v>747.77977150537629</v>
      </c>
      <c r="L96" s="63">
        <f t="shared" ref="L96:L110" si="40">H96+I96+J96+K96</f>
        <v>2655.5463037634408</v>
      </c>
    </row>
    <row r="97" spans="1:12">
      <c r="A97" s="45"/>
      <c r="B97" s="45" t="s">
        <v>97</v>
      </c>
      <c r="C97" s="22"/>
      <c r="D97" s="22"/>
      <c r="E97" s="22">
        <v>70707</v>
      </c>
      <c r="F97" s="22"/>
      <c r="G97" s="63">
        <f t="shared" si="39"/>
        <v>70707</v>
      </c>
      <c r="H97" s="63"/>
      <c r="I97" s="63"/>
      <c r="J97" s="63">
        <v>109.29173387096773</v>
      </c>
      <c r="K97" s="63"/>
      <c r="L97" s="63">
        <f t="shared" si="40"/>
        <v>109.29173387096773</v>
      </c>
    </row>
    <row r="98" spans="1:12">
      <c r="A98" s="37">
        <v>29</v>
      </c>
      <c r="B98" s="30" t="s">
        <v>37</v>
      </c>
      <c r="C98" s="31">
        <v>0</v>
      </c>
      <c r="D98" s="31">
        <v>0</v>
      </c>
      <c r="E98" s="31">
        <v>2665984</v>
      </c>
      <c r="F98" s="31">
        <v>1294397</v>
      </c>
      <c r="G98" s="31">
        <f t="shared" si="39"/>
        <v>3960381</v>
      </c>
      <c r="H98" s="32" t="s">
        <v>203</v>
      </c>
      <c r="I98" s="32" t="s">
        <v>203</v>
      </c>
      <c r="J98" s="32">
        <v>4120.8086021505378</v>
      </c>
      <c r="K98" s="32">
        <v>2000.7480510752687</v>
      </c>
      <c r="L98" s="32">
        <f>H98+I98+J98+K98</f>
        <v>6121.5566532258063</v>
      </c>
    </row>
    <row r="99" spans="1:12">
      <c r="A99" s="45"/>
      <c r="B99" s="45" t="s">
        <v>132</v>
      </c>
      <c r="C99" s="22">
        <v>0</v>
      </c>
      <c r="D99" s="22">
        <v>0</v>
      </c>
      <c r="E99" s="22">
        <v>2665984</v>
      </c>
      <c r="F99" s="22">
        <v>1294397</v>
      </c>
      <c r="G99" s="22">
        <f t="shared" ref="G99" si="41">G98</f>
        <v>3960381</v>
      </c>
      <c r="H99" s="63"/>
      <c r="I99" s="63"/>
      <c r="J99" s="63">
        <v>4120.8086021505378</v>
      </c>
      <c r="K99" s="63">
        <v>2000.7480510752687</v>
      </c>
      <c r="L99" s="63">
        <f t="shared" si="40"/>
        <v>6121.5566532258063</v>
      </c>
    </row>
    <row r="100" spans="1:12">
      <c r="A100" s="37">
        <v>30</v>
      </c>
      <c r="B100" s="30" t="s">
        <v>38</v>
      </c>
      <c r="C100" s="31">
        <v>0</v>
      </c>
      <c r="D100" s="31">
        <v>0</v>
      </c>
      <c r="E100" s="31">
        <v>545997</v>
      </c>
      <c r="F100" s="46">
        <v>442296</v>
      </c>
      <c r="G100" s="31">
        <f t="shared" ref="G100" si="42">SUM(C100:F100)</f>
        <v>988293</v>
      </c>
      <c r="H100" s="32" t="s">
        <v>203</v>
      </c>
      <c r="I100" s="32" t="s">
        <v>203</v>
      </c>
      <c r="J100" s="32">
        <v>843.94697580645152</v>
      </c>
      <c r="K100" s="32">
        <v>683.6564516129032</v>
      </c>
      <c r="L100" s="32">
        <f t="shared" si="40"/>
        <v>1527.6034274193548</v>
      </c>
    </row>
    <row r="101" spans="1:12">
      <c r="A101" s="45"/>
      <c r="B101" s="45" t="s">
        <v>133</v>
      </c>
      <c r="C101" s="22"/>
      <c r="D101" s="22"/>
      <c r="E101" s="22">
        <v>545997</v>
      </c>
      <c r="F101" s="22">
        <v>442296</v>
      </c>
      <c r="G101" s="63">
        <f>E101+F101</f>
        <v>988293</v>
      </c>
      <c r="H101" s="63"/>
      <c r="I101" s="63"/>
      <c r="J101" s="63">
        <v>843.94697580645152</v>
      </c>
      <c r="K101" s="63">
        <v>683.6564516129032</v>
      </c>
      <c r="L101" s="63">
        <f t="shared" si="40"/>
        <v>1527.6034274193548</v>
      </c>
    </row>
    <row r="102" spans="1:12">
      <c r="A102" s="36">
        <v>31</v>
      </c>
      <c r="B102" s="24" t="s">
        <v>39</v>
      </c>
      <c r="C102" s="25">
        <v>461065</v>
      </c>
      <c r="D102" s="25">
        <v>0</v>
      </c>
      <c r="E102" s="25">
        <v>3523855</v>
      </c>
      <c r="F102" s="25">
        <v>1301685</v>
      </c>
      <c r="G102" s="25">
        <f t="shared" ref="G102" si="43">SUM(C102:F102)</f>
        <v>5286605</v>
      </c>
      <c r="H102" s="26">
        <v>712.66767473118273</v>
      </c>
      <c r="I102" s="26" t="s">
        <v>203</v>
      </c>
      <c r="J102" s="26">
        <v>5446.8188844086017</v>
      </c>
      <c r="K102" s="26">
        <v>2012.0131048387095</v>
      </c>
      <c r="L102" s="26">
        <f t="shared" si="40"/>
        <v>8171.499663978494</v>
      </c>
    </row>
    <row r="103" spans="1:12">
      <c r="A103" s="45"/>
      <c r="B103" s="45" t="s">
        <v>134</v>
      </c>
      <c r="C103" s="22">
        <v>461065</v>
      </c>
      <c r="D103" s="22">
        <v>0</v>
      </c>
      <c r="E103" s="22">
        <v>3523855</v>
      </c>
      <c r="F103" s="22">
        <v>1301685</v>
      </c>
      <c r="G103" s="63">
        <f>C103+D103+E103+F103</f>
        <v>5286605</v>
      </c>
      <c r="H103" s="63">
        <v>712.66767473118273</v>
      </c>
      <c r="I103" s="63"/>
      <c r="J103" s="63">
        <v>5446.8188844086017</v>
      </c>
      <c r="K103" s="63">
        <v>2012.0131048387095</v>
      </c>
      <c r="L103" s="63">
        <f t="shared" si="40"/>
        <v>8171.499663978494</v>
      </c>
    </row>
    <row r="104" spans="1:12">
      <c r="A104" s="37">
        <v>32</v>
      </c>
      <c r="B104" s="30" t="s">
        <v>40</v>
      </c>
      <c r="C104" s="31">
        <v>0</v>
      </c>
      <c r="D104" s="31">
        <v>0</v>
      </c>
      <c r="E104" s="31">
        <v>345007</v>
      </c>
      <c r="F104" s="47">
        <v>27209</v>
      </c>
      <c r="G104" s="31">
        <f t="shared" ref="G104:G106" si="44">SUM(C104:F104)</f>
        <v>372216</v>
      </c>
      <c r="H104" s="32" t="s">
        <v>203</v>
      </c>
      <c r="I104" s="32" t="s">
        <v>203</v>
      </c>
      <c r="J104" s="32">
        <v>533.27694892473119</v>
      </c>
      <c r="K104" s="32">
        <v>42.056922043010751</v>
      </c>
      <c r="L104" s="32">
        <f t="shared" si="40"/>
        <v>575.33387096774197</v>
      </c>
    </row>
    <row r="105" spans="1:12" ht="30">
      <c r="A105" s="45"/>
      <c r="B105" s="48" t="s">
        <v>135</v>
      </c>
      <c r="C105" s="22"/>
      <c r="D105" s="22"/>
      <c r="E105" s="22">
        <v>355407</v>
      </c>
      <c r="F105" s="22">
        <v>38209</v>
      </c>
      <c r="G105" s="63">
        <f t="shared" si="44"/>
        <v>393616</v>
      </c>
      <c r="H105" s="63"/>
      <c r="I105" s="63"/>
      <c r="J105" s="63">
        <v>549.35221774193542</v>
      </c>
      <c r="K105" s="63">
        <v>59.059610215053759</v>
      </c>
      <c r="L105" s="63">
        <f t="shared" si="40"/>
        <v>608.41182795698921</v>
      </c>
    </row>
    <row r="106" spans="1:12">
      <c r="A106" s="36">
        <v>33</v>
      </c>
      <c r="B106" s="24" t="s">
        <v>41</v>
      </c>
      <c r="C106" s="25">
        <v>145831</v>
      </c>
      <c r="D106" s="25">
        <v>0</v>
      </c>
      <c r="E106" s="25">
        <v>74971</v>
      </c>
      <c r="F106" s="25">
        <v>77465</v>
      </c>
      <c r="G106" s="25">
        <f t="shared" si="44"/>
        <v>298267</v>
      </c>
      <c r="H106" s="26">
        <v>225.41081989247309</v>
      </c>
      <c r="I106" s="26" t="s">
        <v>203</v>
      </c>
      <c r="J106" s="26">
        <v>115.8825940860215</v>
      </c>
      <c r="K106" s="26">
        <v>119.73756720430107</v>
      </c>
      <c r="L106" s="26">
        <f t="shared" si="40"/>
        <v>461.03098118279564</v>
      </c>
    </row>
    <row r="107" spans="1:12">
      <c r="A107" s="45"/>
      <c r="B107" s="45" t="s">
        <v>136</v>
      </c>
      <c r="C107" s="22">
        <v>145831</v>
      </c>
      <c r="D107" s="22">
        <v>0</v>
      </c>
      <c r="E107" s="22">
        <v>74971</v>
      </c>
      <c r="F107" s="22">
        <v>77465</v>
      </c>
      <c r="G107" s="63">
        <f t="shared" ref="G107" si="45">G106</f>
        <v>298267</v>
      </c>
      <c r="H107" s="63">
        <v>225.41081989247309</v>
      </c>
      <c r="I107" s="63"/>
      <c r="J107" s="63">
        <v>115.8825940860215</v>
      </c>
      <c r="K107" s="63">
        <v>119.73756720430107</v>
      </c>
      <c r="L107" s="63">
        <f t="shared" si="40"/>
        <v>461.03098118279564</v>
      </c>
    </row>
    <row r="108" spans="1:12">
      <c r="A108" s="37">
        <v>34</v>
      </c>
      <c r="B108" s="30" t="s">
        <v>42</v>
      </c>
      <c r="C108" s="31">
        <v>0</v>
      </c>
      <c r="D108" s="31">
        <v>0</v>
      </c>
      <c r="E108" s="31">
        <v>229335</v>
      </c>
      <c r="F108" s="31">
        <v>31547</v>
      </c>
      <c r="G108" s="31">
        <f t="shared" ref="G108:G113" si="46">SUM(C108:F108)</f>
        <v>260882</v>
      </c>
      <c r="H108" s="32" t="s">
        <v>203</v>
      </c>
      <c r="I108" s="32" t="s">
        <v>203</v>
      </c>
      <c r="J108" s="32">
        <v>354.48286290322579</v>
      </c>
      <c r="K108" s="32">
        <v>48.76216397849462</v>
      </c>
      <c r="L108" s="32">
        <f t="shared" si="40"/>
        <v>403.24502688172043</v>
      </c>
    </row>
    <row r="109" spans="1:12" ht="30">
      <c r="A109" s="45"/>
      <c r="B109" s="48" t="s">
        <v>138</v>
      </c>
      <c r="C109" s="22"/>
      <c r="D109" s="22"/>
      <c r="E109" s="22">
        <v>55040.4</v>
      </c>
      <c r="F109" s="22">
        <v>1924.367</v>
      </c>
      <c r="G109" s="63">
        <f t="shared" si="46"/>
        <v>56964.767</v>
      </c>
      <c r="H109" s="63"/>
      <c r="I109" s="63"/>
      <c r="J109" s="63">
        <v>85.075887096774196</v>
      </c>
      <c r="K109" s="63">
        <v>2.974492002688172</v>
      </c>
      <c r="L109" s="63">
        <f t="shared" si="40"/>
        <v>88.050379099462361</v>
      </c>
    </row>
    <row r="110" spans="1:12" ht="30" customHeight="1">
      <c r="A110" s="45"/>
      <c r="B110" s="45" t="s">
        <v>137</v>
      </c>
      <c r="C110" s="22"/>
      <c r="D110" s="22"/>
      <c r="E110" s="22">
        <v>174294.6</v>
      </c>
      <c r="F110" s="22">
        <v>29622.633000000002</v>
      </c>
      <c r="G110" s="63">
        <f t="shared" si="46"/>
        <v>203917.23300000001</v>
      </c>
      <c r="H110" s="63"/>
      <c r="I110" s="63"/>
      <c r="J110" s="63">
        <v>269.40697580645161</v>
      </c>
      <c r="K110" s="63">
        <v>45.787671975806447</v>
      </c>
      <c r="L110" s="63">
        <f t="shared" si="40"/>
        <v>315.19464778225807</v>
      </c>
    </row>
    <row r="111" spans="1:12">
      <c r="A111" s="37">
        <v>35</v>
      </c>
      <c r="B111" s="30" t="s">
        <v>43</v>
      </c>
      <c r="C111" s="31">
        <v>0</v>
      </c>
      <c r="D111" s="31">
        <v>178900</v>
      </c>
      <c r="E111" s="31">
        <v>791768</v>
      </c>
      <c r="F111" s="31">
        <v>833876</v>
      </c>
      <c r="G111" s="31">
        <f t="shared" si="46"/>
        <v>1804544</v>
      </c>
      <c r="H111" s="32" t="s">
        <v>203</v>
      </c>
      <c r="I111" s="32">
        <v>276.52553763440858</v>
      </c>
      <c r="J111" s="32">
        <v>1223.8349462365591</v>
      </c>
      <c r="K111" s="32">
        <v>1288.9212365591397</v>
      </c>
      <c r="L111" s="32">
        <f>H111+I111+J111+K111</f>
        <v>2789.2817204301073</v>
      </c>
    </row>
    <row r="112" spans="1:12">
      <c r="A112" s="45"/>
      <c r="B112" s="45" t="s">
        <v>139</v>
      </c>
      <c r="C112" s="22"/>
      <c r="D112" s="22">
        <v>178900</v>
      </c>
      <c r="E112" s="22">
        <v>791768</v>
      </c>
      <c r="F112" s="22">
        <v>833876</v>
      </c>
      <c r="G112" s="63">
        <f t="shared" si="46"/>
        <v>1804544</v>
      </c>
      <c r="H112" s="63"/>
      <c r="I112" s="63">
        <v>276.52553763440858</v>
      </c>
      <c r="J112" s="63">
        <v>1223.8349462365591</v>
      </c>
      <c r="K112" s="63">
        <v>1288.9212365591397</v>
      </c>
      <c r="L112" s="63">
        <f>H112+I112+J112+K112</f>
        <v>2789.2817204301073</v>
      </c>
    </row>
    <row r="113" spans="1:12">
      <c r="A113" s="37">
        <v>36</v>
      </c>
      <c r="B113" s="30" t="s">
        <v>44</v>
      </c>
      <c r="C113" s="31">
        <v>0</v>
      </c>
      <c r="D113" s="31">
        <v>0</v>
      </c>
      <c r="E113" s="31">
        <v>354814</v>
      </c>
      <c r="F113" s="31">
        <v>337054</v>
      </c>
      <c r="G113" s="31">
        <f t="shared" si="46"/>
        <v>691868</v>
      </c>
      <c r="H113" s="32" t="s">
        <v>203</v>
      </c>
      <c r="I113" s="32" t="s">
        <v>203</v>
      </c>
      <c r="J113" s="32">
        <v>548.43561827956978</v>
      </c>
      <c r="K113" s="32">
        <v>520.98400537634404</v>
      </c>
      <c r="L113" s="32">
        <f>H113+I113+J113+K113</f>
        <v>1069.4196236559137</v>
      </c>
    </row>
    <row r="114" spans="1:12">
      <c r="A114" s="45"/>
      <c r="B114" s="45" t="s">
        <v>140</v>
      </c>
      <c r="C114" s="22"/>
      <c r="D114" s="22"/>
      <c r="E114" s="22">
        <v>354814</v>
      </c>
      <c r="F114" s="22">
        <v>337054</v>
      </c>
      <c r="G114" s="63">
        <f>SUM(C114:F114)</f>
        <v>691868</v>
      </c>
      <c r="H114" s="63"/>
      <c r="I114" s="63"/>
      <c r="J114" s="63">
        <v>548.43561827956978</v>
      </c>
      <c r="K114" s="63">
        <v>520.98400537634404</v>
      </c>
      <c r="L114" s="63">
        <f>SUM(H114:K114)</f>
        <v>1069.4196236559137</v>
      </c>
    </row>
    <row r="115" spans="1:12">
      <c r="A115" s="37">
        <v>37</v>
      </c>
      <c r="B115" s="30" t="s">
        <v>45</v>
      </c>
      <c r="C115" s="31">
        <v>150103</v>
      </c>
      <c r="D115" s="31"/>
      <c r="E115" s="31">
        <v>998513</v>
      </c>
      <c r="F115" s="31">
        <v>215412</v>
      </c>
      <c r="G115" s="31">
        <f t="shared" ref="G115:G125" si="47">SUM(C115:F115)</f>
        <v>1364028</v>
      </c>
      <c r="H115" s="32">
        <v>232.01404569892472</v>
      </c>
      <c r="I115" s="32" t="s">
        <v>203</v>
      </c>
      <c r="J115" s="32">
        <v>1543.4004704301074</v>
      </c>
      <c r="K115" s="32">
        <v>332.96209677419353</v>
      </c>
      <c r="L115" s="32">
        <f>H115+I115+J115+K115</f>
        <v>2108.3766129032256</v>
      </c>
    </row>
    <row r="116" spans="1:12">
      <c r="A116" s="45"/>
      <c r="B116" s="45" t="s">
        <v>146</v>
      </c>
      <c r="C116" s="22">
        <v>150103</v>
      </c>
      <c r="D116" s="22"/>
      <c r="E116" s="22">
        <v>293463</v>
      </c>
      <c r="F116" s="22">
        <v>56007</v>
      </c>
      <c r="G116" s="63">
        <f t="shared" si="47"/>
        <v>499573</v>
      </c>
      <c r="H116" s="63">
        <v>232.01404569892472</v>
      </c>
      <c r="I116" s="63"/>
      <c r="J116" s="63">
        <v>453.60544354838709</v>
      </c>
      <c r="K116" s="63">
        <v>86.569959677419348</v>
      </c>
      <c r="L116" s="63">
        <f t="shared" ref="L116:L122" si="48">H116+I116+J116+K116</f>
        <v>772.1894489247311</v>
      </c>
    </row>
    <row r="117" spans="1:12">
      <c r="A117" s="45"/>
      <c r="B117" s="45" t="s">
        <v>141</v>
      </c>
      <c r="C117" s="22"/>
      <c r="D117" s="22"/>
      <c r="E117" s="22">
        <v>95658</v>
      </c>
      <c r="F117" s="22"/>
      <c r="G117" s="63">
        <f t="shared" si="47"/>
        <v>95658</v>
      </c>
      <c r="H117" s="63"/>
      <c r="I117" s="63"/>
      <c r="J117" s="63">
        <v>147.85846774193547</v>
      </c>
      <c r="K117" s="63"/>
      <c r="L117" s="63">
        <f t="shared" si="48"/>
        <v>147.85846774193547</v>
      </c>
    </row>
    <row r="118" spans="1:12">
      <c r="A118" s="45"/>
      <c r="B118" s="45" t="s">
        <v>142</v>
      </c>
      <c r="C118" s="22"/>
      <c r="D118" s="22"/>
      <c r="E118" s="22">
        <v>14379</v>
      </c>
      <c r="F118" s="22"/>
      <c r="G118" s="63">
        <f t="shared" si="47"/>
        <v>14379</v>
      </c>
      <c r="H118" s="63"/>
      <c r="I118" s="63"/>
      <c r="J118" s="63">
        <v>22.225604838709678</v>
      </c>
      <c r="K118" s="63"/>
      <c r="L118" s="63">
        <f t="shared" si="48"/>
        <v>22.225604838709678</v>
      </c>
    </row>
    <row r="119" spans="1:12">
      <c r="A119" s="45"/>
      <c r="B119" s="45" t="s">
        <v>143</v>
      </c>
      <c r="C119" s="22"/>
      <c r="D119" s="22"/>
      <c r="E119" s="22">
        <v>36146</v>
      </c>
      <c r="F119" s="22">
        <v>17685</v>
      </c>
      <c r="G119" s="63">
        <f t="shared" si="47"/>
        <v>53831</v>
      </c>
      <c r="H119" s="63"/>
      <c r="I119" s="63"/>
      <c r="J119" s="63">
        <v>55.87083333333333</v>
      </c>
      <c r="K119" s="63">
        <v>27.335685483870964</v>
      </c>
      <c r="L119" s="63">
        <f t="shared" si="48"/>
        <v>83.206518817204298</v>
      </c>
    </row>
    <row r="120" spans="1:12">
      <c r="A120" s="45"/>
      <c r="B120" s="45" t="s">
        <v>144</v>
      </c>
      <c r="C120" s="22"/>
      <c r="D120" s="22"/>
      <c r="E120" s="22">
        <v>30554</v>
      </c>
      <c r="F120" s="22">
        <v>26927</v>
      </c>
      <c r="G120" s="63">
        <f t="shared" si="47"/>
        <v>57481</v>
      </c>
      <c r="H120" s="63"/>
      <c r="I120" s="63"/>
      <c r="J120" s="63">
        <v>47.227284946236558</v>
      </c>
      <c r="K120" s="63">
        <v>41.621034946236556</v>
      </c>
      <c r="L120" s="63">
        <f t="shared" si="48"/>
        <v>88.848319892473114</v>
      </c>
    </row>
    <row r="121" spans="1:12">
      <c r="A121" s="45"/>
      <c r="B121" s="45" t="s">
        <v>145</v>
      </c>
      <c r="C121" s="22"/>
      <c r="D121" s="22"/>
      <c r="E121" s="22">
        <v>59012</v>
      </c>
      <c r="F121" s="22">
        <v>69901</v>
      </c>
      <c r="G121" s="63">
        <f t="shared" si="47"/>
        <v>128913</v>
      </c>
      <c r="H121" s="63"/>
      <c r="I121" s="63"/>
      <c r="J121" s="63">
        <v>91.214784946236549</v>
      </c>
      <c r="K121" s="63">
        <v>108.0459005376344</v>
      </c>
      <c r="L121" s="63">
        <f t="shared" si="48"/>
        <v>199.26068548387093</v>
      </c>
    </row>
    <row r="122" spans="1:12">
      <c r="A122" s="45"/>
      <c r="B122" s="45" t="s">
        <v>147</v>
      </c>
      <c r="C122" s="22"/>
      <c r="D122" s="22"/>
      <c r="E122" s="22">
        <v>469301</v>
      </c>
      <c r="F122" s="22">
        <v>44892</v>
      </c>
      <c r="G122" s="63">
        <f t="shared" si="47"/>
        <v>514193</v>
      </c>
      <c r="H122" s="63"/>
      <c r="I122" s="63"/>
      <c r="J122" s="63">
        <v>725.39805107526877</v>
      </c>
      <c r="K122" s="63">
        <v>69.389516129032245</v>
      </c>
      <c r="L122" s="63">
        <f t="shared" si="48"/>
        <v>794.78756720430101</v>
      </c>
    </row>
    <row r="123" spans="1:12">
      <c r="A123" s="37">
        <v>38</v>
      </c>
      <c r="B123" s="49" t="s">
        <v>46</v>
      </c>
      <c r="C123" s="50">
        <v>0</v>
      </c>
      <c r="D123" s="50">
        <v>0</v>
      </c>
      <c r="E123" s="50">
        <v>427255</v>
      </c>
      <c r="F123" s="50">
        <v>109803</v>
      </c>
      <c r="G123" s="31">
        <f t="shared" si="47"/>
        <v>537058</v>
      </c>
      <c r="H123" s="51" t="s">
        <v>203</v>
      </c>
      <c r="I123" s="51" t="s">
        <v>203</v>
      </c>
      <c r="J123" s="32">
        <v>660.40759408602139</v>
      </c>
      <c r="K123" s="32">
        <v>169.72237903225806</v>
      </c>
      <c r="L123" s="32">
        <f>H123+I123+J123+K123</f>
        <v>830.12997311827939</v>
      </c>
    </row>
    <row r="124" spans="1:12" ht="30">
      <c r="A124" s="45"/>
      <c r="B124" s="48" t="s">
        <v>148</v>
      </c>
      <c r="C124" s="22"/>
      <c r="D124" s="22"/>
      <c r="E124" s="22">
        <v>427255</v>
      </c>
      <c r="F124" s="22">
        <v>109803</v>
      </c>
      <c r="G124" s="63">
        <f t="shared" si="47"/>
        <v>537058</v>
      </c>
      <c r="H124" s="63"/>
      <c r="I124" s="63"/>
      <c r="J124" s="63">
        <v>660.40759408602139</v>
      </c>
      <c r="K124" s="63">
        <v>169.72237903225806</v>
      </c>
      <c r="L124" s="63">
        <f>SUM(H124:K124)</f>
        <v>830.12997311827939</v>
      </c>
    </row>
    <row r="125" spans="1:12">
      <c r="A125" s="37">
        <v>39</v>
      </c>
      <c r="B125" s="30" t="s">
        <v>47</v>
      </c>
      <c r="C125" s="31">
        <v>109454</v>
      </c>
      <c r="D125" s="31">
        <v>0</v>
      </c>
      <c r="E125" s="31">
        <v>2476036</v>
      </c>
      <c r="F125" s="31">
        <v>1770745</v>
      </c>
      <c r="G125" s="31">
        <f t="shared" si="47"/>
        <v>4356235</v>
      </c>
      <c r="H125" s="32">
        <v>169.18293010752689</v>
      </c>
      <c r="I125" s="32" t="s">
        <v>203</v>
      </c>
      <c r="J125" s="32">
        <v>3827.2061827956986</v>
      </c>
      <c r="K125" s="32">
        <v>2737.0386424731182</v>
      </c>
      <c r="L125" s="32">
        <f>H125+I125+J125+K125</f>
        <v>6733.4277553763441</v>
      </c>
    </row>
    <row r="126" spans="1:12">
      <c r="A126" s="45"/>
      <c r="B126" s="45" t="s">
        <v>149</v>
      </c>
      <c r="C126" s="22">
        <v>109454</v>
      </c>
      <c r="D126" s="22">
        <v>0</v>
      </c>
      <c r="E126" s="22">
        <v>2476036</v>
      </c>
      <c r="F126" s="22">
        <v>1770745</v>
      </c>
      <c r="G126" s="63">
        <f>C126+D126+E126+F126</f>
        <v>4356235</v>
      </c>
      <c r="H126" s="63">
        <v>169.18293010752689</v>
      </c>
      <c r="I126" s="63"/>
      <c r="J126" s="63">
        <v>3827.2061827956986</v>
      </c>
      <c r="K126" s="63">
        <v>2737.0386424731182</v>
      </c>
      <c r="L126" s="63">
        <f>H126+I126+J126+K126</f>
        <v>6733.4277553763441</v>
      </c>
    </row>
    <row r="127" spans="1:12">
      <c r="A127" s="37">
        <v>40</v>
      </c>
      <c r="B127" s="30" t="s">
        <v>48</v>
      </c>
      <c r="C127" s="31">
        <v>628973</v>
      </c>
      <c r="D127" s="31">
        <v>0</v>
      </c>
      <c r="E127" s="31">
        <v>6190345</v>
      </c>
      <c r="F127" s="31">
        <v>1789229</v>
      </c>
      <c r="G127" s="31">
        <f t="shared" ref="G127" si="49">SUM(C127:F127)</f>
        <v>8608547</v>
      </c>
      <c r="H127" s="32">
        <v>972.20288978494614</v>
      </c>
      <c r="I127" s="32" t="s">
        <v>203</v>
      </c>
      <c r="J127" s="32">
        <v>9568.4096102150525</v>
      </c>
      <c r="K127" s="32">
        <v>2765.6093413978497</v>
      </c>
      <c r="L127" s="32">
        <f>H127+I127+J127+K127</f>
        <v>13306.221841397848</v>
      </c>
    </row>
    <row r="128" spans="1:12">
      <c r="A128" s="45"/>
      <c r="B128" s="45" t="s">
        <v>150</v>
      </c>
      <c r="C128" s="22">
        <v>628973</v>
      </c>
      <c r="D128" s="22"/>
      <c r="E128" s="22">
        <v>2538041.4499999997</v>
      </c>
      <c r="F128" s="22">
        <v>590445.57000000007</v>
      </c>
      <c r="G128" s="63">
        <f>SUM(C128:F128)</f>
        <v>3757460.0199999996</v>
      </c>
      <c r="H128" s="63">
        <v>972.20288978494614</v>
      </c>
      <c r="I128" s="63"/>
      <c r="J128" s="63">
        <v>3923.0479401881712</v>
      </c>
      <c r="K128" s="63">
        <v>912.65108266129027</v>
      </c>
      <c r="L128" s="63">
        <f>SUM(H128:K128)</f>
        <v>5807.9019126344074</v>
      </c>
    </row>
    <row r="129" spans="1:12">
      <c r="A129" s="45"/>
      <c r="B129" s="45" t="s">
        <v>151</v>
      </c>
      <c r="C129" s="22"/>
      <c r="D129" s="22"/>
      <c r="E129" s="22">
        <v>3652303.55</v>
      </c>
      <c r="F129" s="22">
        <v>1198783.4300000002</v>
      </c>
      <c r="G129" s="63">
        <f>SUM(C129:F129)</f>
        <v>4851086.9800000004</v>
      </c>
      <c r="H129" s="63"/>
      <c r="I129" s="63"/>
      <c r="J129" s="63">
        <v>5645.3616700268813</v>
      </c>
      <c r="K129" s="63">
        <v>1852.9582587365594</v>
      </c>
      <c r="L129" s="63">
        <f>SUM(H129:K129)</f>
        <v>7498.3199287634407</v>
      </c>
    </row>
    <row r="130" spans="1:12">
      <c r="A130" s="37">
        <v>41</v>
      </c>
      <c r="B130" s="30" t="s">
        <v>49</v>
      </c>
      <c r="C130" s="31">
        <v>0</v>
      </c>
      <c r="D130" s="31">
        <v>0</v>
      </c>
      <c r="E130" s="31">
        <v>456871</v>
      </c>
      <c r="F130" s="31">
        <v>350808</v>
      </c>
      <c r="G130" s="31">
        <f t="shared" ref="G130" si="50">SUM(C130:F130)</f>
        <v>807679</v>
      </c>
      <c r="H130" s="32" t="s">
        <v>203</v>
      </c>
      <c r="I130" s="32" t="s">
        <v>203</v>
      </c>
      <c r="J130" s="32">
        <v>706.18501344086019</v>
      </c>
      <c r="K130" s="32">
        <v>542.24354838709667</v>
      </c>
      <c r="L130" s="32">
        <f>H130+I130+J130+K130</f>
        <v>1248.4285618279569</v>
      </c>
    </row>
    <row r="131" spans="1:12">
      <c r="A131" s="45"/>
      <c r="B131" s="45" t="s">
        <v>152</v>
      </c>
      <c r="C131" s="22"/>
      <c r="D131" s="22"/>
      <c r="E131" s="22">
        <v>456871</v>
      </c>
      <c r="F131" s="22">
        <v>350808</v>
      </c>
      <c r="G131" s="63">
        <f>F131+E131</f>
        <v>807679</v>
      </c>
      <c r="H131" s="63"/>
      <c r="I131" s="63"/>
      <c r="J131" s="63">
        <v>706.18501344086019</v>
      </c>
      <c r="K131" s="63">
        <v>542.24354838709667</v>
      </c>
      <c r="L131" s="63">
        <f>H131+I131+J131+K131</f>
        <v>1248.4285618279569</v>
      </c>
    </row>
    <row r="132" spans="1:12">
      <c r="A132" s="37">
        <v>42</v>
      </c>
      <c r="B132" s="30" t="s">
        <v>50</v>
      </c>
      <c r="C132" s="52">
        <v>320411</v>
      </c>
      <c r="D132" s="31">
        <v>0</v>
      </c>
      <c r="E132" s="52">
        <v>2010014</v>
      </c>
      <c r="F132" s="52">
        <v>1758312</v>
      </c>
      <c r="G132" s="31">
        <f t="shared" ref="G132:G139" si="51">SUM(C132:F132)</f>
        <v>4088737</v>
      </c>
      <c r="H132" s="32">
        <v>495.25893817204297</v>
      </c>
      <c r="I132" s="32" t="s">
        <v>203</v>
      </c>
      <c r="J132" s="32">
        <v>3106.8764784946234</v>
      </c>
      <c r="K132" s="32">
        <v>2717.8209677419354</v>
      </c>
      <c r="L132" s="32">
        <f>H132+I132+J132+K132</f>
        <v>6319.9563844086024</v>
      </c>
    </row>
    <row r="133" spans="1:12">
      <c r="A133" s="45"/>
      <c r="B133" s="45" t="s">
        <v>153</v>
      </c>
      <c r="C133" s="22">
        <v>320411</v>
      </c>
      <c r="D133" s="22"/>
      <c r="E133" s="22">
        <v>179695</v>
      </c>
      <c r="F133" s="22">
        <v>298210</v>
      </c>
      <c r="G133" s="63">
        <f t="shared" si="51"/>
        <v>798316</v>
      </c>
      <c r="H133" s="63">
        <v>495.25893817204297</v>
      </c>
      <c r="I133" s="63"/>
      <c r="J133" s="63">
        <v>277.75436827956986</v>
      </c>
      <c r="K133" s="63">
        <v>460.94287634408596</v>
      </c>
      <c r="L133" s="63">
        <f>SUM(H133:K133)</f>
        <v>1233.9561827956989</v>
      </c>
    </row>
    <row r="134" spans="1:12">
      <c r="A134" s="45"/>
      <c r="B134" s="45" t="s">
        <v>154</v>
      </c>
      <c r="C134" s="22"/>
      <c r="D134" s="22"/>
      <c r="E134" s="22">
        <v>865110</v>
      </c>
      <c r="F134" s="22">
        <v>836429</v>
      </c>
      <c r="G134" s="63">
        <f t="shared" si="51"/>
        <v>1701539</v>
      </c>
      <c r="H134" s="63"/>
      <c r="I134" s="63"/>
      <c r="J134" s="63">
        <v>1337.1995967741934</v>
      </c>
      <c r="K134" s="63">
        <v>1292.8674059139782</v>
      </c>
      <c r="L134" s="63">
        <f t="shared" ref="L134:L138" si="52">SUM(H134:K134)</f>
        <v>2630.0670026881717</v>
      </c>
    </row>
    <row r="135" spans="1:12">
      <c r="A135" s="45"/>
      <c r="B135" s="45" t="s">
        <v>155</v>
      </c>
      <c r="C135" s="22"/>
      <c r="D135" s="22"/>
      <c r="E135" s="22">
        <v>435168</v>
      </c>
      <c r="F135" s="22"/>
      <c r="G135" s="63">
        <f t="shared" si="51"/>
        <v>435168</v>
      </c>
      <c r="H135" s="63"/>
      <c r="I135" s="63"/>
      <c r="J135" s="63">
        <v>672.63870967741923</v>
      </c>
      <c r="K135" s="63"/>
      <c r="L135" s="63">
        <f t="shared" si="52"/>
        <v>672.63870967741923</v>
      </c>
    </row>
    <row r="136" spans="1:12">
      <c r="A136" s="45"/>
      <c r="B136" s="45" t="s">
        <v>199</v>
      </c>
      <c r="C136" s="22"/>
      <c r="D136" s="22"/>
      <c r="E136" s="22">
        <v>290046</v>
      </c>
      <c r="F136" s="22">
        <v>532592</v>
      </c>
      <c r="G136" s="63">
        <f t="shared" si="51"/>
        <v>822638</v>
      </c>
      <c r="H136" s="63"/>
      <c r="I136" s="63"/>
      <c r="J136" s="63">
        <v>448.32379032258063</v>
      </c>
      <c r="K136" s="63">
        <v>823.22688172043001</v>
      </c>
      <c r="L136" s="63">
        <f t="shared" si="52"/>
        <v>1271.5506720430108</v>
      </c>
    </row>
    <row r="137" spans="1:12">
      <c r="A137" s="45"/>
      <c r="B137" s="45" t="s">
        <v>200</v>
      </c>
      <c r="C137" s="22"/>
      <c r="D137" s="22"/>
      <c r="E137" s="22">
        <v>41808</v>
      </c>
      <c r="F137" s="22">
        <v>91081</v>
      </c>
      <c r="G137" s="63">
        <f t="shared" si="51"/>
        <v>132889</v>
      </c>
      <c r="H137" s="63"/>
      <c r="I137" s="63"/>
      <c r="J137" s="63">
        <v>64.622580645161293</v>
      </c>
      <c r="K137" s="63">
        <v>140.78380376344086</v>
      </c>
      <c r="L137" s="63">
        <f t="shared" si="52"/>
        <v>205.40638440860215</v>
      </c>
    </row>
    <row r="138" spans="1:12">
      <c r="A138" s="45"/>
      <c r="B138" s="45" t="s">
        <v>201</v>
      </c>
      <c r="C138" s="22"/>
      <c r="D138" s="22"/>
      <c r="E138" s="22">
        <v>198187</v>
      </c>
      <c r="F138" s="22"/>
      <c r="G138" s="63">
        <f t="shared" si="51"/>
        <v>198187</v>
      </c>
      <c r="H138" s="63"/>
      <c r="I138" s="63"/>
      <c r="J138" s="63">
        <v>306.33743279569887</v>
      </c>
      <c r="K138" s="63"/>
      <c r="L138" s="63">
        <f t="shared" si="52"/>
        <v>306.33743279569887</v>
      </c>
    </row>
    <row r="139" spans="1:12">
      <c r="A139" s="37">
        <v>43</v>
      </c>
      <c r="B139" s="30" t="s">
        <v>51</v>
      </c>
      <c r="C139" s="31">
        <v>1214716</v>
      </c>
      <c r="D139" s="31">
        <v>117144</v>
      </c>
      <c r="E139" s="52">
        <v>3203430</v>
      </c>
      <c r="F139" s="31">
        <v>880230</v>
      </c>
      <c r="G139" s="31">
        <f t="shared" si="51"/>
        <v>5415520</v>
      </c>
      <c r="H139" s="32">
        <v>1877.5852150537635</v>
      </c>
      <c r="I139" s="32">
        <v>181.06935483870964</v>
      </c>
      <c r="J139" s="32">
        <v>4951.5383064516127</v>
      </c>
      <c r="K139" s="32">
        <v>1360.5705645161288</v>
      </c>
      <c r="L139" s="32">
        <f>H139+I139+J139+K139</f>
        <v>8370.7634408602153</v>
      </c>
    </row>
    <row r="140" spans="1:12">
      <c r="A140" s="45"/>
      <c r="B140" s="45" t="s">
        <v>156</v>
      </c>
      <c r="C140" s="22">
        <v>1214716</v>
      </c>
      <c r="D140" s="22">
        <v>117144</v>
      </c>
      <c r="E140" s="22">
        <v>1730799</v>
      </c>
      <c r="F140" s="22">
        <v>674457</v>
      </c>
      <c r="G140" s="63">
        <f>C140+D140+E140+F140</f>
        <v>3737116</v>
      </c>
      <c r="H140" s="63">
        <v>1877.5852150537635</v>
      </c>
      <c r="I140" s="63">
        <v>181.06935483870964</v>
      </c>
      <c r="J140" s="63">
        <v>2675.2941532258064</v>
      </c>
      <c r="K140" s="63">
        <v>1042.5074596774193</v>
      </c>
      <c r="L140" s="63">
        <f>H140+I140+J140+K140</f>
        <v>5776.4561827956986</v>
      </c>
    </row>
    <row r="141" spans="1:12">
      <c r="A141" s="45"/>
      <c r="B141" s="45" t="s">
        <v>157</v>
      </c>
      <c r="C141" s="22"/>
      <c r="D141" s="22"/>
      <c r="E141" s="22">
        <v>1402518</v>
      </c>
      <c r="F141" s="22">
        <v>167537</v>
      </c>
      <c r="G141" s="63">
        <f t="shared" ref="G141:G142" si="53">C141+D141+E141+F141</f>
        <v>1570055</v>
      </c>
      <c r="H141" s="63"/>
      <c r="I141" s="63"/>
      <c r="J141" s="63">
        <v>2167.870564516129</v>
      </c>
      <c r="K141" s="63">
        <v>258.96176075268818</v>
      </c>
      <c r="L141" s="63">
        <f t="shared" ref="L141:L142" si="54">H141+I141+J141+K141</f>
        <v>2426.8323252688169</v>
      </c>
    </row>
    <row r="142" spans="1:12">
      <c r="A142" s="45"/>
      <c r="B142" s="45" t="s">
        <v>197</v>
      </c>
      <c r="C142" s="22"/>
      <c r="D142" s="22"/>
      <c r="E142" s="22">
        <v>70113</v>
      </c>
      <c r="F142" s="22">
        <v>38236</v>
      </c>
      <c r="G142" s="63">
        <f t="shared" si="53"/>
        <v>108349</v>
      </c>
      <c r="H142" s="63"/>
      <c r="I142" s="63"/>
      <c r="J142" s="63">
        <v>108.37358870967741</v>
      </c>
      <c r="K142" s="63">
        <v>59.101344086021498</v>
      </c>
      <c r="L142" s="63">
        <f t="shared" si="54"/>
        <v>167.47493279569892</v>
      </c>
    </row>
    <row r="143" spans="1:12">
      <c r="A143" s="37">
        <v>44</v>
      </c>
      <c r="B143" s="30" t="s">
        <v>52</v>
      </c>
      <c r="C143" s="31">
        <v>0</v>
      </c>
      <c r="D143" s="31">
        <v>0</v>
      </c>
      <c r="E143" s="53">
        <v>0</v>
      </c>
      <c r="F143" s="51">
        <v>0</v>
      </c>
      <c r="G143" s="31">
        <f t="shared" ref="G143" si="55">SUM(C143:F143)</f>
        <v>0</v>
      </c>
      <c r="H143" s="32" t="s">
        <v>203</v>
      </c>
      <c r="I143" s="32" t="s">
        <v>203</v>
      </c>
      <c r="J143" s="32" t="s">
        <v>203</v>
      </c>
      <c r="K143" s="32" t="s">
        <v>203</v>
      </c>
      <c r="L143" s="32">
        <f>H143+I143+J143+K143</f>
        <v>0</v>
      </c>
    </row>
    <row r="144" spans="1:12">
      <c r="A144" s="45"/>
      <c r="B144" s="45" t="s">
        <v>158</v>
      </c>
      <c r="C144" s="22">
        <v>0</v>
      </c>
      <c r="D144" s="22">
        <v>0</v>
      </c>
      <c r="E144" s="22">
        <v>0</v>
      </c>
      <c r="F144" s="22">
        <v>0</v>
      </c>
      <c r="G144" s="22">
        <f t="shared" ref="G144" si="56">G143</f>
        <v>0</v>
      </c>
      <c r="H144" s="63"/>
      <c r="I144" s="63" t="s">
        <v>203</v>
      </c>
      <c r="J144" s="63" t="s">
        <v>203</v>
      </c>
      <c r="K144" s="63" t="s">
        <v>203</v>
      </c>
      <c r="L144" s="63">
        <f t="shared" ref="L144:L155" si="57">H144+I144+J144+K144</f>
        <v>0</v>
      </c>
    </row>
    <row r="145" spans="1:12">
      <c r="A145" s="37">
        <v>45</v>
      </c>
      <c r="B145" s="30" t="s">
        <v>53</v>
      </c>
      <c r="C145" s="31">
        <v>0</v>
      </c>
      <c r="D145" s="31">
        <v>0</v>
      </c>
      <c r="E145" s="52">
        <v>930938</v>
      </c>
      <c r="F145" s="31">
        <v>600911</v>
      </c>
      <c r="G145" s="31">
        <f t="shared" ref="G145:G156" si="58">SUM(C145:F145)</f>
        <v>1531849</v>
      </c>
      <c r="H145" s="32" t="s">
        <v>203</v>
      </c>
      <c r="I145" s="32" t="s">
        <v>203</v>
      </c>
      <c r="J145" s="32">
        <v>1438.9498655913978</v>
      </c>
      <c r="K145" s="32">
        <v>928.82748655913963</v>
      </c>
      <c r="L145" s="32">
        <f t="shared" si="57"/>
        <v>2367.7773521505374</v>
      </c>
    </row>
    <row r="146" spans="1:12">
      <c r="A146" s="45"/>
      <c r="B146" s="45" t="s">
        <v>159</v>
      </c>
      <c r="C146" s="22"/>
      <c r="D146" s="22"/>
      <c r="E146" s="22">
        <v>998877</v>
      </c>
      <c r="F146" s="22">
        <v>548608</v>
      </c>
      <c r="G146" s="63">
        <f t="shared" si="58"/>
        <v>1547485</v>
      </c>
      <c r="H146" s="63"/>
      <c r="I146" s="63"/>
      <c r="J146" s="63">
        <v>1543.9631048387096</v>
      </c>
      <c r="K146" s="63">
        <v>847.98279569892463</v>
      </c>
      <c r="L146" s="63">
        <f t="shared" si="57"/>
        <v>2391.9459005376343</v>
      </c>
    </row>
    <row r="147" spans="1:12">
      <c r="A147" s="37">
        <v>46</v>
      </c>
      <c r="B147" s="30" t="s">
        <v>54</v>
      </c>
      <c r="C147" s="31">
        <v>61033</v>
      </c>
      <c r="D147" s="31">
        <v>0</v>
      </c>
      <c r="E147" s="31">
        <v>2212269</v>
      </c>
      <c r="F147" s="31">
        <v>697551</v>
      </c>
      <c r="G147" s="31">
        <f t="shared" si="58"/>
        <v>2970853</v>
      </c>
      <c r="H147" s="32">
        <v>94.33864247311827</v>
      </c>
      <c r="I147" s="32" t="s">
        <v>203</v>
      </c>
      <c r="J147" s="32">
        <v>3419.5018145161289</v>
      </c>
      <c r="K147" s="32">
        <v>1078.2038306451614</v>
      </c>
      <c r="L147" s="32">
        <f t="shared" si="57"/>
        <v>4592.0442876344086</v>
      </c>
    </row>
    <row r="148" spans="1:12">
      <c r="A148" s="45"/>
      <c r="B148" s="45" t="s">
        <v>160</v>
      </c>
      <c r="C148" s="22">
        <v>61033</v>
      </c>
      <c r="D148" s="22"/>
      <c r="E148" s="22">
        <v>143797.48500000002</v>
      </c>
      <c r="F148" s="22">
        <v>83008.569000000003</v>
      </c>
      <c r="G148" s="63">
        <f t="shared" si="58"/>
        <v>287839.054</v>
      </c>
      <c r="H148" s="63">
        <v>94.33864247311827</v>
      </c>
      <c r="I148" s="63"/>
      <c r="J148" s="63">
        <v>222.2676179435484</v>
      </c>
      <c r="K148" s="63">
        <v>128.30625584677418</v>
      </c>
      <c r="L148" s="63">
        <f t="shared" si="57"/>
        <v>444.91251626344081</v>
      </c>
    </row>
    <row r="149" spans="1:12">
      <c r="A149" s="45"/>
      <c r="B149" s="45" t="s">
        <v>163</v>
      </c>
      <c r="C149" s="22"/>
      <c r="D149" s="22"/>
      <c r="E149" s="22">
        <v>57518.993999999999</v>
      </c>
      <c r="F149" s="22"/>
      <c r="G149" s="63">
        <f t="shared" si="58"/>
        <v>57518.993999999999</v>
      </c>
      <c r="H149" s="63"/>
      <c r="I149" s="63"/>
      <c r="J149" s="63">
        <v>88.907047177419344</v>
      </c>
      <c r="K149" s="63"/>
      <c r="L149" s="63">
        <f t="shared" si="57"/>
        <v>88.907047177419344</v>
      </c>
    </row>
    <row r="150" spans="1:12">
      <c r="A150" s="45"/>
      <c r="B150" s="45" t="s">
        <v>164</v>
      </c>
      <c r="C150" s="22"/>
      <c r="D150" s="22"/>
      <c r="E150" s="22">
        <v>176981.52</v>
      </c>
      <c r="F150" s="22">
        <v>29297.142000000003</v>
      </c>
      <c r="G150" s="63">
        <f t="shared" si="58"/>
        <v>206278.66199999998</v>
      </c>
      <c r="H150" s="63"/>
      <c r="I150" s="63"/>
      <c r="J150" s="63">
        <v>273.56014516129028</v>
      </c>
      <c r="K150" s="63">
        <v>45.284560887096781</v>
      </c>
      <c r="L150" s="63">
        <f t="shared" si="57"/>
        <v>318.84470604838708</v>
      </c>
    </row>
    <row r="151" spans="1:12">
      <c r="A151" s="45"/>
      <c r="B151" s="45" t="s">
        <v>161</v>
      </c>
      <c r="C151" s="22"/>
      <c r="D151" s="22"/>
      <c r="E151" s="22">
        <v>743322.38400000008</v>
      </c>
      <c r="F151" s="22">
        <v>154158.77100000001</v>
      </c>
      <c r="G151" s="63">
        <f t="shared" si="58"/>
        <v>897481.15500000003</v>
      </c>
      <c r="H151" s="63"/>
      <c r="I151" s="63"/>
      <c r="J151" s="63">
        <v>1148.9526096774193</v>
      </c>
      <c r="K151" s="63">
        <v>238.28304657258064</v>
      </c>
      <c r="L151" s="63">
        <f t="shared" si="57"/>
        <v>1387.2356562499999</v>
      </c>
    </row>
    <row r="152" spans="1:12">
      <c r="A152" s="45"/>
      <c r="B152" s="45" t="s">
        <v>167</v>
      </c>
      <c r="C152" s="22"/>
      <c r="D152" s="22"/>
      <c r="E152" s="22">
        <v>778718.68799999985</v>
      </c>
      <c r="F152" s="22">
        <v>283205.70599999995</v>
      </c>
      <c r="G152" s="63">
        <f t="shared" si="58"/>
        <v>1061924.3939999999</v>
      </c>
      <c r="H152" s="63"/>
      <c r="I152" s="63"/>
      <c r="J152" s="63">
        <v>1203.6646387096771</v>
      </c>
      <c r="K152" s="63">
        <v>437.75075524193534</v>
      </c>
      <c r="L152" s="63">
        <f t="shared" si="57"/>
        <v>1641.4153939516125</v>
      </c>
    </row>
    <row r="153" spans="1:12">
      <c r="A153" s="45"/>
      <c r="B153" s="45" t="s">
        <v>166</v>
      </c>
      <c r="C153" s="22"/>
      <c r="D153" s="22"/>
      <c r="E153" s="22">
        <v>123887.064</v>
      </c>
      <c r="F153" s="22">
        <v>52316.324999999997</v>
      </c>
      <c r="G153" s="63">
        <f t="shared" si="58"/>
        <v>176203.389</v>
      </c>
      <c r="H153" s="63"/>
      <c r="I153" s="63"/>
      <c r="J153" s="63">
        <v>191.49210161290321</v>
      </c>
      <c r="K153" s="63">
        <v>80.865287298387088</v>
      </c>
      <c r="L153" s="63">
        <f t="shared" si="57"/>
        <v>272.35738891129029</v>
      </c>
    </row>
    <row r="154" spans="1:12">
      <c r="A154" s="45"/>
      <c r="B154" s="45" t="s">
        <v>162</v>
      </c>
      <c r="C154" s="22"/>
      <c r="D154" s="22"/>
      <c r="E154" s="22">
        <v>112825.719</v>
      </c>
      <c r="F154" s="22">
        <v>34179.999000000003</v>
      </c>
      <c r="G154" s="63">
        <f t="shared" si="58"/>
        <v>147005.71799999999</v>
      </c>
      <c r="H154" s="63"/>
      <c r="I154" s="63"/>
      <c r="J154" s="63">
        <v>174.39459254032258</v>
      </c>
      <c r="K154" s="63">
        <v>52.831987701612903</v>
      </c>
      <c r="L154" s="63">
        <f t="shared" si="57"/>
        <v>227.22658024193549</v>
      </c>
    </row>
    <row r="155" spans="1:12">
      <c r="A155" s="45"/>
      <c r="B155" s="45" t="s">
        <v>165</v>
      </c>
      <c r="C155" s="22"/>
      <c r="D155" s="22"/>
      <c r="E155" s="22">
        <v>75217.146000000008</v>
      </c>
      <c r="F155" s="22">
        <v>61384.487999999998</v>
      </c>
      <c r="G155" s="63">
        <f t="shared" si="58"/>
        <v>136601.63400000002</v>
      </c>
      <c r="H155" s="63"/>
      <c r="I155" s="63"/>
      <c r="J155" s="63">
        <v>116.26306169354838</v>
      </c>
      <c r="K155" s="63">
        <v>94.88193709677418</v>
      </c>
      <c r="L155" s="63">
        <f t="shared" si="57"/>
        <v>211.14499879032257</v>
      </c>
    </row>
    <row r="156" spans="1:12">
      <c r="A156" s="37">
        <v>47</v>
      </c>
      <c r="B156" s="30" t="s">
        <v>55</v>
      </c>
      <c r="C156" s="31">
        <v>306252</v>
      </c>
      <c r="D156" s="31">
        <v>0</v>
      </c>
      <c r="E156" s="52">
        <v>963779</v>
      </c>
      <c r="F156" s="31">
        <v>353868</v>
      </c>
      <c r="G156" s="31">
        <f t="shared" si="58"/>
        <v>1623899</v>
      </c>
      <c r="H156" s="32">
        <v>473.37338709677414</v>
      </c>
      <c r="I156" s="32" t="s">
        <v>203</v>
      </c>
      <c r="J156" s="32">
        <v>1489.7121639784946</v>
      </c>
      <c r="K156" s="32">
        <v>546.9733870967741</v>
      </c>
      <c r="L156" s="32">
        <f>H156+I156+J156+K156</f>
        <v>2510.0589381720429</v>
      </c>
    </row>
    <row r="157" spans="1:12">
      <c r="A157" s="45"/>
      <c r="B157" s="45" t="s">
        <v>168</v>
      </c>
      <c r="C157" s="22">
        <v>306252</v>
      </c>
      <c r="D157" s="22">
        <v>0</v>
      </c>
      <c r="E157" s="22">
        <v>963779</v>
      </c>
      <c r="F157" s="22">
        <v>353868</v>
      </c>
      <c r="G157" s="63">
        <f t="shared" ref="G157" si="59">G156*100%</f>
        <v>1623899</v>
      </c>
      <c r="H157" s="63">
        <v>473.37338709677414</v>
      </c>
      <c r="I157" s="63"/>
      <c r="J157" s="63">
        <v>1489.7121639784946</v>
      </c>
      <c r="K157" s="63">
        <v>546.9733870967741</v>
      </c>
      <c r="L157" s="63">
        <f>SUM(H157:K157)</f>
        <v>2510.0589381720429</v>
      </c>
    </row>
    <row r="158" spans="1:12">
      <c r="A158" s="37">
        <v>48</v>
      </c>
      <c r="B158" s="30" t="s">
        <v>56</v>
      </c>
      <c r="C158" s="31">
        <v>0</v>
      </c>
      <c r="D158" s="31">
        <v>0</v>
      </c>
      <c r="E158" s="52">
        <v>43138</v>
      </c>
      <c r="F158" s="31">
        <v>61327</v>
      </c>
      <c r="G158" s="31">
        <f t="shared" ref="G158" si="60">SUM(C158:F158)</f>
        <v>104465</v>
      </c>
      <c r="H158" s="32" t="s">
        <v>203</v>
      </c>
      <c r="I158" s="32" t="s">
        <v>203</v>
      </c>
      <c r="J158" s="32">
        <v>66.678360215053758</v>
      </c>
      <c r="K158" s="32">
        <v>94.793077956989237</v>
      </c>
      <c r="L158" s="32">
        <f t="shared" ref="L158:L197" si="61">SUM(H158:K158)</f>
        <v>161.47143817204301</v>
      </c>
    </row>
    <row r="159" spans="1:12">
      <c r="A159" s="45"/>
      <c r="B159" s="45" t="s">
        <v>169</v>
      </c>
      <c r="C159" s="22"/>
      <c r="D159" s="22">
        <v>0</v>
      </c>
      <c r="E159" s="22">
        <v>43138</v>
      </c>
      <c r="F159" s="22">
        <v>61327</v>
      </c>
      <c r="G159" s="63">
        <f t="shared" ref="G159" si="62">G158*100%</f>
        <v>104465</v>
      </c>
      <c r="H159" s="63"/>
      <c r="I159" s="74" t="s">
        <v>203</v>
      </c>
      <c r="J159" s="63">
        <v>66.678360215053758</v>
      </c>
      <c r="K159" s="63">
        <v>94.793077956989237</v>
      </c>
      <c r="L159" s="63">
        <f t="shared" si="61"/>
        <v>161.47143817204301</v>
      </c>
    </row>
    <row r="160" spans="1:12">
      <c r="A160" s="37">
        <v>49</v>
      </c>
      <c r="B160" s="30" t="s">
        <v>57</v>
      </c>
      <c r="C160" s="31">
        <v>0</v>
      </c>
      <c r="D160" s="31">
        <v>0</v>
      </c>
      <c r="E160" s="52">
        <v>121322</v>
      </c>
      <c r="F160" s="31">
        <v>171244</v>
      </c>
      <c r="G160" s="31">
        <f t="shared" ref="G160" si="63">SUM(C160:F160)</f>
        <v>292566</v>
      </c>
      <c r="H160" s="32" t="s">
        <v>203</v>
      </c>
      <c r="I160" s="32" t="s">
        <v>203</v>
      </c>
      <c r="J160" s="32">
        <v>187.52728494623653</v>
      </c>
      <c r="K160" s="32">
        <v>264.69166666666666</v>
      </c>
      <c r="L160" s="32">
        <f t="shared" si="61"/>
        <v>452.2189516129032</v>
      </c>
    </row>
    <row r="161" spans="1:12">
      <c r="A161" s="45"/>
      <c r="B161" s="45" t="s">
        <v>170</v>
      </c>
      <c r="C161" s="22"/>
      <c r="D161" s="22"/>
      <c r="E161" s="22">
        <v>121322</v>
      </c>
      <c r="F161" s="22">
        <v>171244</v>
      </c>
      <c r="G161" s="63">
        <f>G160</f>
        <v>292566</v>
      </c>
      <c r="H161" s="63"/>
      <c r="I161" s="63"/>
      <c r="J161" s="63">
        <v>187.52728494623653</v>
      </c>
      <c r="K161" s="63">
        <v>264.69166666666666</v>
      </c>
      <c r="L161" s="63">
        <f t="shared" si="61"/>
        <v>452.2189516129032</v>
      </c>
    </row>
    <row r="162" spans="1:12">
      <c r="A162" s="37">
        <v>50</v>
      </c>
      <c r="B162" s="30" t="s">
        <v>58</v>
      </c>
      <c r="C162" s="31">
        <v>1245</v>
      </c>
      <c r="D162" s="31">
        <v>0</v>
      </c>
      <c r="E162" s="52">
        <v>2512663</v>
      </c>
      <c r="F162" s="31">
        <v>336197</v>
      </c>
      <c r="G162" s="31">
        <f t="shared" ref="G162" si="64">SUM(C162:F162)</f>
        <v>2850105</v>
      </c>
      <c r="H162" s="32">
        <v>1.9243951612903223</v>
      </c>
      <c r="I162" s="32" t="s">
        <v>203</v>
      </c>
      <c r="J162" s="32">
        <v>3883.8204973118277</v>
      </c>
      <c r="K162" s="32">
        <v>519.6593413978494</v>
      </c>
      <c r="L162" s="32">
        <f t="shared" si="61"/>
        <v>4405.4042338709678</v>
      </c>
    </row>
    <row r="163" spans="1:12">
      <c r="A163" s="45"/>
      <c r="B163" s="45" t="s">
        <v>171</v>
      </c>
      <c r="C163" s="22">
        <v>1245</v>
      </c>
      <c r="D163" s="22">
        <v>0</v>
      </c>
      <c r="E163" s="22">
        <v>2512663</v>
      </c>
      <c r="F163" s="22">
        <v>336197</v>
      </c>
      <c r="G163" s="63">
        <f t="shared" ref="G163" si="65">G162*100%</f>
        <v>2850105</v>
      </c>
      <c r="H163" s="63">
        <v>1.9243951612903223</v>
      </c>
      <c r="I163" s="63"/>
      <c r="J163" s="63">
        <v>3883.8204973118277</v>
      </c>
      <c r="K163" s="63">
        <v>519.6593413978494</v>
      </c>
      <c r="L163" s="63">
        <f t="shared" si="61"/>
        <v>4405.4042338709678</v>
      </c>
    </row>
    <row r="164" spans="1:12">
      <c r="A164" s="37">
        <v>51</v>
      </c>
      <c r="B164" s="30" t="s">
        <v>59</v>
      </c>
      <c r="C164" s="31">
        <v>791607</v>
      </c>
      <c r="D164" s="31">
        <v>0</v>
      </c>
      <c r="E164" s="31">
        <v>948686</v>
      </c>
      <c r="F164" s="31">
        <v>1329534</v>
      </c>
      <c r="G164" s="31">
        <f t="shared" ref="G164:G193" si="66">SUM(C164:F164)</f>
        <v>3069827</v>
      </c>
      <c r="H164" s="32">
        <v>1223.5860887096771</v>
      </c>
      <c r="I164" s="32" t="s">
        <v>203</v>
      </c>
      <c r="J164" s="32">
        <v>1466.3829301075266</v>
      </c>
      <c r="K164" s="32">
        <v>2055.0592741935484</v>
      </c>
      <c r="L164" s="32">
        <f t="shared" si="61"/>
        <v>4745.0282930107514</v>
      </c>
    </row>
    <row r="165" spans="1:12">
      <c r="A165" s="45"/>
      <c r="B165" s="45" t="s">
        <v>172</v>
      </c>
      <c r="C165" s="22">
        <v>791607</v>
      </c>
      <c r="D165" s="22"/>
      <c r="E165" s="22">
        <v>797560</v>
      </c>
      <c r="F165" s="22">
        <v>1177398</v>
      </c>
      <c r="G165" s="63">
        <f>SUM(C165:F165)</f>
        <v>2766565</v>
      </c>
      <c r="H165" s="63">
        <v>1223.5860887096771</v>
      </c>
      <c r="I165" s="63"/>
      <c r="J165" s="63">
        <v>1232.7876344086021</v>
      </c>
      <c r="K165" s="63">
        <v>1819.9028225806451</v>
      </c>
      <c r="L165" s="63">
        <f t="shared" si="61"/>
        <v>4276.2765456989246</v>
      </c>
    </row>
    <row r="166" spans="1:12">
      <c r="A166" s="45"/>
      <c r="B166" s="45" t="s">
        <v>173</v>
      </c>
      <c r="C166" s="22"/>
      <c r="D166" s="22"/>
      <c r="E166" s="22">
        <v>151126</v>
      </c>
      <c r="F166" s="22">
        <v>120065</v>
      </c>
      <c r="G166" s="63">
        <f t="shared" si="66"/>
        <v>271191</v>
      </c>
      <c r="H166" s="63"/>
      <c r="I166" s="63"/>
      <c r="J166" s="63">
        <v>233.5952956989247</v>
      </c>
      <c r="K166" s="63">
        <v>185.58434139784944</v>
      </c>
      <c r="L166" s="63">
        <f t="shared" si="61"/>
        <v>419.17963709677417</v>
      </c>
    </row>
    <row r="167" spans="1:12">
      <c r="A167" s="45"/>
      <c r="B167" s="45" t="s">
        <v>174</v>
      </c>
      <c r="C167" s="22"/>
      <c r="D167" s="22"/>
      <c r="E167" s="22"/>
      <c r="F167" s="22">
        <v>32071</v>
      </c>
      <c r="G167" s="63">
        <f t="shared" si="66"/>
        <v>32071</v>
      </c>
      <c r="H167" s="63"/>
      <c r="I167" s="63"/>
      <c r="J167" s="63"/>
      <c r="K167" s="63">
        <v>49.572110215053762</v>
      </c>
      <c r="L167" s="63">
        <f t="shared" si="61"/>
        <v>49.572110215053762</v>
      </c>
    </row>
    <row r="168" spans="1:12">
      <c r="A168" s="37">
        <v>52</v>
      </c>
      <c r="B168" s="30" t="s">
        <v>60</v>
      </c>
      <c r="C168" s="31">
        <v>563412</v>
      </c>
      <c r="D168" s="31">
        <v>0</v>
      </c>
      <c r="E168" s="31">
        <v>1454657</v>
      </c>
      <c r="F168" s="31">
        <v>1058084</v>
      </c>
      <c r="G168" s="31">
        <f t="shared" si="66"/>
        <v>3076153</v>
      </c>
      <c r="H168" s="32">
        <v>870.86532258064506</v>
      </c>
      <c r="I168" s="32" t="s">
        <v>203</v>
      </c>
      <c r="J168" s="32">
        <v>2248.461760752688</v>
      </c>
      <c r="K168" s="32">
        <v>1635.4793010752687</v>
      </c>
      <c r="L168" s="32">
        <f t="shared" si="61"/>
        <v>4754.8063844086018</v>
      </c>
    </row>
    <row r="169" spans="1:12">
      <c r="A169" s="45"/>
      <c r="B169" s="45" t="s">
        <v>184</v>
      </c>
      <c r="C169" s="22">
        <v>563412</v>
      </c>
      <c r="D169" s="22"/>
      <c r="E169" s="22">
        <v>1454657</v>
      </c>
      <c r="F169" s="22">
        <v>1058084</v>
      </c>
      <c r="G169" s="63">
        <f t="shared" si="66"/>
        <v>3076153</v>
      </c>
      <c r="H169" s="63">
        <v>870.86532258064506</v>
      </c>
      <c r="I169" s="63"/>
      <c r="J169" s="63">
        <v>2248.461760752688</v>
      </c>
      <c r="K169" s="63">
        <v>1635.4793010752687</v>
      </c>
      <c r="L169" s="63">
        <f t="shared" si="61"/>
        <v>4754.8063844086018</v>
      </c>
    </row>
    <row r="170" spans="1:12">
      <c r="A170" s="37">
        <v>53</v>
      </c>
      <c r="B170" s="30" t="s">
        <v>61</v>
      </c>
      <c r="C170" s="31">
        <v>132408</v>
      </c>
      <c r="D170" s="31">
        <v>0</v>
      </c>
      <c r="E170" s="31">
        <v>1474403</v>
      </c>
      <c r="F170" s="31">
        <v>724490</v>
      </c>
      <c r="G170" s="31">
        <f t="shared" si="66"/>
        <v>2331301</v>
      </c>
      <c r="H170" s="32">
        <v>204.66290322580645</v>
      </c>
      <c r="I170" s="32" t="s">
        <v>203</v>
      </c>
      <c r="J170" s="32">
        <v>2278.9831317204298</v>
      </c>
      <c r="K170" s="32">
        <v>1119.8434139784945</v>
      </c>
      <c r="L170" s="32">
        <f t="shared" si="61"/>
        <v>3603.4894489247308</v>
      </c>
    </row>
    <row r="171" spans="1:12">
      <c r="A171" s="45"/>
      <c r="B171" s="45" t="s">
        <v>185</v>
      </c>
      <c r="C171" s="22"/>
      <c r="D171" s="22"/>
      <c r="E171" s="22">
        <v>109138</v>
      </c>
      <c r="F171" s="22">
        <v>90336</v>
      </c>
      <c r="G171" s="63">
        <f t="shared" si="66"/>
        <v>199474</v>
      </c>
      <c r="H171" s="63"/>
      <c r="I171" s="63"/>
      <c r="J171" s="63">
        <v>168.69448924731182</v>
      </c>
      <c r="K171" s="63">
        <v>139.63225806451612</v>
      </c>
      <c r="L171" s="63">
        <f t="shared" si="61"/>
        <v>308.32674731182794</v>
      </c>
    </row>
    <row r="172" spans="1:12">
      <c r="A172" s="45"/>
      <c r="B172" s="45" t="s">
        <v>186</v>
      </c>
      <c r="C172" s="22"/>
      <c r="D172" s="22"/>
      <c r="E172" s="22">
        <v>109098</v>
      </c>
      <c r="F172" s="22">
        <v>117175</v>
      </c>
      <c r="G172" s="63">
        <f t="shared" si="66"/>
        <v>226273</v>
      </c>
      <c r="H172" s="63"/>
      <c r="I172" s="63"/>
      <c r="J172" s="63">
        <v>168.63266129032255</v>
      </c>
      <c r="K172" s="63">
        <v>181.11727150537635</v>
      </c>
      <c r="L172" s="63">
        <f t="shared" si="61"/>
        <v>349.7499327956989</v>
      </c>
    </row>
    <row r="173" spans="1:12">
      <c r="A173" s="45"/>
      <c r="B173" s="45" t="s">
        <v>187</v>
      </c>
      <c r="C173" s="22"/>
      <c r="D173" s="22"/>
      <c r="E173" s="22">
        <v>20933</v>
      </c>
      <c r="F173" s="22">
        <v>8714</v>
      </c>
      <c r="G173" s="63">
        <f t="shared" si="66"/>
        <v>29647</v>
      </c>
      <c r="H173" s="63"/>
      <c r="I173" s="63"/>
      <c r="J173" s="63">
        <v>32.356115591397845</v>
      </c>
      <c r="K173" s="63">
        <v>13.469220430107526</v>
      </c>
      <c r="L173" s="63">
        <f t="shared" si="61"/>
        <v>45.825336021505372</v>
      </c>
    </row>
    <row r="174" spans="1:12">
      <c r="A174" s="45"/>
      <c r="B174" s="45" t="s">
        <v>188</v>
      </c>
      <c r="C174" s="22"/>
      <c r="D174" s="22"/>
      <c r="E174" s="22">
        <v>111324</v>
      </c>
      <c r="F174" s="22">
        <v>1115</v>
      </c>
      <c r="G174" s="63">
        <f t="shared" si="66"/>
        <v>112439</v>
      </c>
      <c r="H174" s="63"/>
      <c r="I174" s="63"/>
      <c r="J174" s="63">
        <v>172.07338709677418</v>
      </c>
      <c r="K174" s="63">
        <v>1.7234543010752685</v>
      </c>
      <c r="L174" s="63">
        <f t="shared" si="61"/>
        <v>173.79684139784945</v>
      </c>
    </row>
    <row r="175" spans="1:12">
      <c r="A175" s="45"/>
      <c r="B175" s="45" t="s">
        <v>189</v>
      </c>
      <c r="C175" s="22"/>
      <c r="D175" s="22"/>
      <c r="E175" s="22">
        <v>28215</v>
      </c>
      <c r="F175" s="22"/>
      <c r="G175" s="63">
        <f t="shared" si="66"/>
        <v>28215</v>
      </c>
      <c r="H175" s="63"/>
      <c r="I175" s="63"/>
      <c r="J175" s="63">
        <v>43.61189516129032</v>
      </c>
      <c r="K175" s="63"/>
      <c r="L175" s="63">
        <f t="shared" si="61"/>
        <v>43.61189516129032</v>
      </c>
    </row>
    <row r="176" spans="1:12">
      <c r="A176" s="45"/>
      <c r="B176" s="45" t="s">
        <v>190</v>
      </c>
      <c r="C176" s="22"/>
      <c r="D176" s="22"/>
      <c r="E176" s="22">
        <v>344731</v>
      </c>
      <c r="F176" s="22"/>
      <c r="G176" s="63">
        <f t="shared" si="66"/>
        <v>344731</v>
      </c>
      <c r="H176" s="63"/>
      <c r="I176" s="63"/>
      <c r="J176" s="63">
        <v>532.85033602150531</v>
      </c>
      <c r="K176" s="63"/>
      <c r="L176" s="63">
        <f t="shared" si="61"/>
        <v>532.85033602150531</v>
      </c>
    </row>
    <row r="177" spans="1:12">
      <c r="A177" s="45"/>
      <c r="B177" s="45" t="s">
        <v>191</v>
      </c>
      <c r="C177" s="22">
        <v>132408</v>
      </c>
      <c r="D177" s="22"/>
      <c r="E177" s="22">
        <v>73198</v>
      </c>
      <c r="F177" s="22">
        <v>18014</v>
      </c>
      <c r="G177" s="63">
        <f t="shared" si="66"/>
        <v>223620</v>
      </c>
      <c r="H177" s="63">
        <v>204.66290322580645</v>
      </c>
      <c r="I177" s="63"/>
      <c r="J177" s="63">
        <v>113.14206989247312</v>
      </c>
      <c r="K177" s="63">
        <v>27.844220430107523</v>
      </c>
      <c r="L177" s="63">
        <f t="shared" si="61"/>
        <v>345.64919354838707</v>
      </c>
    </row>
    <row r="178" spans="1:12">
      <c r="A178" s="45"/>
      <c r="B178" s="45" t="s">
        <v>192</v>
      </c>
      <c r="C178" s="22"/>
      <c r="D178" s="22"/>
      <c r="E178" s="22">
        <v>552232</v>
      </c>
      <c r="F178" s="22">
        <v>489136</v>
      </c>
      <c r="G178" s="63">
        <f t="shared" si="66"/>
        <v>1041368</v>
      </c>
      <c r="H178" s="63"/>
      <c r="I178" s="63"/>
      <c r="J178" s="63">
        <v>853.58440860215046</v>
      </c>
      <c r="K178" s="63">
        <v>756.05698924731178</v>
      </c>
      <c r="L178" s="63">
        <f t="shared" si="61"/>
        <v>1609.6413978494622</v>
      </c>
    </row>
    <row r="179" spans="1:12">
      <c r="A179" s="45"/>
      <c r="B179" s="45" t="s">
        <v>198</v>
      </c>
      <c r="C179" s="22"/>
      <c r="D179" s="22"/>
      <c r="E179" s="22">
        <v>125534</v>
      </c>
      <c r="F179" s="22"/>
      <c r="G179" s="63">
        <f t="shared" si="66"/>
        <v>125534</v>
      </c>
      <c r="H179" s="63"/>
      <c r="I179" s="63"/>
      <c r="J179" s="63">
        <v>194.03776881720427</v>
      </c>
      <c r="K179" s="63"/>
      <c r="L179" s="63">
        <f t="shared" si="61"/>
        <v>194.03776881720427</v>
      </c>
    </row>
    <row r="180" spans="1:12">
      <c r="A180" s="36">
        <v>54</v>
      </c>
      <c r="B180" s="54" t="s">
        <v>62</v>
      </c>
      <c r="C180" s="55">
        <v>0</v>
      </c>
      <c r="D180" s="55">
        <v>44720</v>
      </c>
      <c r="E180" s="55">
        <v>2179686</v>
      </c>
      <c r="F180" s="55">
        <v>498054</v>
      </c>
      <c r="G180" s="25">
        <f t="shared" si="66"/>
        <v>2722460</v>
      </c>
      <c r="H180" s="26" t="s">
        <v>203</v>
      </c>
      <c r="I180" s="26">
        <v>69.123655913978496</v>
      </c>
      <c r="J180" s="26">
        <v>3369.1383064516126</v>
      </c>
      <c r="K180" s="26">
        <v>769.84153225806438</v>
      </c>
      <c r="L180" s="26">
        <f t="shared" si="61"/>
        <v>4208.103494623655</v>
      </c>
    </row>
    <row r="181" spans="1:12">
      <c r="A181" s="45"/>
      <c r="B181" s="45" t="s">
        <v>175</v>
      </c>
      <c r="C181" s="22"/>
      <c r="D181" s="22"/>
      <c r="E181" s="22">
        <v>651652</v>
      </c>
      <c r="F181" s="22">
        <v>223722</v>
      </c>
      <c r="G181" s="63">
        <f t="shared" si="66"/>
        <v>875374</v>
      </c>
      <c r="H181" s="63"/>
      <c r="I181" s="63"/>
      <c r="J181" s="63">
        <v>1007.2577956989246</v>
      </c>
      <c r="K181" s="63">
        <v>345.80685483870963</v>
      </c>
      <c r="L181" s="63">
        <f t="shared" si="61"/>
        <v>1353.0646505376342</v>
      </c>
    </row>
    <row r="182" spans="1:12">
      <c r="A182" s="45"/>
      <c r="B182" s="45" t="s">
        <v>176</v>
      </c>
      <c r="C182" s="22"/>
      <c r="D182" s="22"/>
      <c r="E182" s="22">
        <v>515448</v>
      </c>
      <c r="F182" s="22">
        <v>31550</v>
      </c>
      <c r="G182" s="63">
        <f t="shared" si="66"/>
        <v>546998</v>
      </c>
      <c r="H182" s="63"/>
      <c r="I182" s="63"/>
      <c r="J182" s="63">
        <v>796.72741935483862</v>
      </c>
      <c r="K182" s="63">
        <v>48.766801075268816</v>
      </c>
      <c r="L182" s="63">
        <f t="shared" si="61"/>
        <v>845.49422043010748</v>
      </c>
    </row>
    <row r="183" spans="1:12">
      <c r="A183" s="45"/>
      <c r="B183" s="45" t="s">
        <v>177</v>
      </c>
      <c r="C183" s="22"/>
      <c r="D183" s="22">
        <v>44720</v>
      </c>
      <c r="E183" s="22">
        <v>302227</v>
      </c>
      <c r="F183" s="22">
        <v>101381</v>
      </c>
      <c r="G183" s="63">
        <f t="shared" si="66"/>
        <v>448328</v>
      </c>
      <c r="H183" s="63"/>
      <c r="I183" s="63">
        <v>69.123655913978496</v>
      </c>
      <c r="J183" s="63">
        <v>467.15194892473119</v>
      </c>
      <c r="K183" s="63">
        <v>156.70450268817203</v>
      </c>
      <c r="L183" s="63">
        <f t="shared" si="61"/>
        <v>692.98010752688174</v>
      </c>
    </row>
    <row r="184" spans="1:12">
      <c r="A184" s="45"/>
      <c r="B184" s="45" t="s">
        <v>179</v>
      </c>
      <c r="C184" s="22"/>
      <c r="D184" s="22"/>
      <c r="E184" s="22">
        <v>167308</v>
      </c>
      <c r="F184" s="22">
        <v>19265</v>
      </c>
      <c r="G184" s="63">
        <f t="shared" si="66"/>
        <v>186573</v>
      </c>
      <c r="H184" s="63"/>
      <c r="I184" s="63"/>
      <c r="J184" s="63">
        <v>258.60779569892469</v>
      </c>
      <c r="K184" s="63">
        <v>29.777889784946236</v>
      </c>
      <c r="L184" s="63">
        <f t="shared" si="61"/>
        <v>288.38568548387093</v>
      </c>
    </row>
    <row r="185" spans="1:12">
      <c r="A185" s="45"/>
      <c r="B185" s="45" t="s">
        <v>178</v>
      </c>
      <c r="C185" s="22"/>
      <c r="D185" s="22"/>
      <c r="E185" s="22"/>
      <c r="F185" s="22">
        <v>7704</v>
      </c>
      <c r="G185" s="63">
        <f t="shared" si="66"/>
        <v>7704</v>
      </c>
      <c r="H185" s="63"/>
      <c r="I185" s="63"/>
      <c r="J185" s="63"/>
      <c r="K185" s="63">
        <v>11.908064516129032</v>
      </c>
      <c r="L185" s="63">
        <f t="shared" si="61"/>
        <v>11.908064516129032</v>
      </c>
    </row>
    <row r="186" spans="1:12" ht="30">
      <c r="A186" s="45"/>
      <c r="B186" s="48" t="s">
        <v>180</v>
      </c>
      <c r="C186" s="22"/>
      <c r="D186" s="22"/>
      <c r="E186" s="22">
        <v>100078</v>
      </c>
      <c r="F186" s="22"/>
      <c r="G186" s="63">
        <f t="shared" si="66"/>
        <v>100078</v>
      </c>
      <c r="H186" s="63"/>
      <c r="I186" s="63"/>
      <c r="J186" s="63">
        <v>154.69045698924728</v>
      </c>
      <c r="K186" s="63"/>
      <c r="L186" s="63">
        <f t="shared" si="61"/>
        <v>154.69045698924728</v>
      </c>
    </row>
    <row r="187" spans="1:12">
      <c r="A187" s="45"/>
      <c r="B187" s="45" t="s">
        <v>181</v>
      </c>
      <c r="C187" s="22"/>
      <c r="D187" s="22"/>
      <c r="E187" s="22">
        <v>412102</v>
      </c>
      <c r="F187" s="22">
        <v>106700</v>
      </c>
      <c r="G187" s="63">
        <f t="shared" si="66"/>
        <v>518802</v>
      </c>
      <c r="H187" s="63"/>
      <c r="I187" s="63"/>
      <c r="J187" s="63">
        <v>636.98561827956985</v>
      </c>
      <c r="K187" s="63">
        <v>164.92607526881719</v>
      </c>
      <c r="L187" s="63">
        <f t="shared" si="61"/>
        <v>801.91169354838701</v>
      </c>
    </row>
    <row r="188" spans="1:12">
      <c r="A188" s="45"/>
      <c r="B188" s="45" t="s">
        <v>182</v>
      </c>
      <c r="C188" s="22"/>
      <c r="D188" s="22"/>
      <c r="E188" s="22">
        <v>11058</v>
      </c>
      <c r="F188" s="22"/>
      <c r="G188" s="63">
        <f t="shared" si="66"/>
        <v>11058</v>
      </c>
      <c r="H188" s="63"/>
      <c r="I188" s="63"/>
      <c r="J188" s="63">
        <v>17.092338709677417</v>
      </c>
      <c r="K188" s="63"/>
      <c r="L188" s="63">
        <f t="shared" si="61"/>
        <v>17.092338709677417</v>
      </c>
    </row>
    <row r="189" spans="1:12">
      <c r="A189" s="45"/>
      <c r="B189" s="45" t="s">
        <v>183</v>
      </c>
      <c r="C189" s="22"/>
      <c r="D189" s="22"/>
      <c r="E189" s="22">
        <v>19813</v>
      </c>
      <c r="F189" s="22">
        <v>7732</v>
      </c>
      <c r="G189" s="63">
        <f t="shared" si="66"/>
        <v>27545</v>
      </c>
      <c r="H189" s="63"/>
      <c r="I189" s="63"/>
      <c r="J189" s="63">
        <v>30.624932795698921</v>
      </c>
      <c r="K189" s="63">
        <v>11.951344086021505</v>
      </c>
      <c r="L189" s="63">
        <f t="shared" si="61"/>
        <v>42.576276881720425</v>
      </c>
    </row>
    <row r="190" spans="1:12">
      <c r="A190" s="38">
        <v>55</v>
      </c>
      <c r="B190" s="27" t="s">
        <v>63</v>
      </c>
      <c r="C190" s="28">
        <v>91321</v>
      </c>
      <c r="D190" s="28">
        <v>826</v>
      </c>
      <c r="E190" s="28">
        <v>2246053</v>
      </c>
      <c r="F190" s="28">
        <v>1668679</v>
      </c>
      <c r="G190" s="28">
        <f t="shared" si="66"/>
        <v>4006879</v>
      </c>
      <c r="H190" s="29">
        <v>141.15477150537635</v>
      </c>
      <c r="I190" s="29">
        <v>1.2767473118279569</v>
      </c>
      <c r="J190" s="29">
        <v>3471.7217069892472</v>
      </c>
      <c r="K190" s="29">
        <v>2579.2753360215052</v>
      </c>
      <c r="L190" s="29">
        <f t="shared" si="61"/>
        <v>6193.4285618279573</v>
      </c>
    </row>
    <row r="191" spans="1:12">
      <c r="A191" s="40"/>
      <c r="B191" s="14" t="s">
        <v>193</v>
      </c>
      <c r="C191" s="15"/>
      <c r="D191" s="15">
        <v>826</v>
      </c>
      <c r="E191" s="15">
        <v>1551868</v>
      </c>
      <c r="F191" s="15">
        <v>1111435</v>
      </c>
      <c r="G191" s="15">
        <f t="shared" si="66"/>
        <v>2664129</v>
      </c>
      <c r="H191" s="16"/>
      <c r="I191" s="16">
        <v>1.2767473118279569</v>
      </c>
      <c r="J191" s="16">
        <v>2398.7206989247311</v>
      </c>
      <c r="K191" s="16">
        <v>1717.9438844086021</v>
      </c>
      <c r="L191" s="16">
        <f t="shared" si="61"/>
        <v>4117.9413306451606</v>
      </c>
    </row>
    <row r="192" spans="1:12">
      <c r="A192" s="40"/>
      <c r="B192" s="14" t="s">
        <v>194</v>
      </c>
      <c r="C192" s="15">
        <v>91321</v>
      </c>
      <c r="D192" s="15"/>
      <c r="E192" s="15">
        <v>694185</v>
      </c>
      <c r="F192" s="15">
        <v>557244</v>
      </c>
      <c r="G192" s="15">
        <f t="shared" si="66"/>
        <v>1342750</v>
      </c>
      <c r="H192" s="16">
        <v>141.15477150537635</v>
      </c>
      <c r="I192" s="16"/>
      <c r="J192" s="16">
        <v>1073.0010080645161</v>
      </c>
      <c r="K192" s="16">
        <v>861.33145161290315</v>
      </c>
      <c r="L192" s="16">
        <f t="shared" si="61"/>
        <v>2075.4872311827958</v>
      </c>
    </row>
    <row r="193" spans="1:12">
      <c r="A193" s="56">
        <v>56</v>
      </c>
      <c r="B193" s="57" t="s">
        <v>64</v>
      </c>
      <c r="C193" s="58">
        <v>356042</v>
      </c>
      <c r="D193" s="58">
        <v>0</v>
      </c>
      <c r="E193" s="58">
        <v>335658</v>
      </c>
      <c r="F193" s="58">
        <v>345865</v>
      </c>
      <c r="G193" s="58">
        <f t="shared" si="66"/>
        <v>1037565</v>
      </c>
      <c r="H193" s="43">
        <v>550.33373655913977</v>
      </c>
      <c r="I193" s="43" t="s">
        <v>203</v>
      </c>
      <c r="J193" s="43">
        <v>518.82620967741923</v>
      </c>
      <c r="K193" s="43">
        <v>534.60315860215053</v>
      </c>
      <c r="L193" s="43">
        <f t="shared" si="61"/>
        <v>1603.7631048387093</v>
      </c>
    </row>
    <row r="194" spans="1:12">
      <c r="A194" s="39"/>
      <c r="B194" s="13" t="s">
        <v>195</v>
      </c>
      <c r="C194" s="8">
        <v>356042</v>
      </c>
      <c r="D194" s="8"/>
      <c r="E194" s="8">
        <v>36922.379999999997</v>
      </c>
      <c r="F194" s="8">
        <v>41503.799999999996</v>
      </c>
      <c r="G194" s="8">
        <f>SUM(C194:F194)</f>
        <v>434468.18</v>
      </c>
      <c r="H194" s="9">
        <v>550.33373655913977</v>
      </c>
      <c r="I194" s="9"/>
      <c r="J194" s="9">
        <v>57.070883064516124</v>
      </c>
      <c r="K194" s="9">
        <v>64.152379032258054</v>
      </c>
      <c r="L194" s="9">
        <f t="shared" si="61"/>
        <v>671.55699865591396</v>
      </c>
    </row>
    <row r="195" spans="1:12">
      <c r="A195" s="64"/>
      <c r="B195" s="13" t="s">
        <v>202</v>
      </c>
      <c r="C195" s="65"/>
      <c r="D195" s="65"/>
      <c r="E195" s="65">
        <v>298735.62</v>
      </c>
      <c r="F195" s="65">
        <v>304361.2</v>
      </c>
      <c r="G195" s="8">
        <f>SUM(C195:F195)</f>
        <v>603096.82000000007</v>
      </c>
      <c r="H195" s="66"/>
      <c r="I195" s="66"/>
      <c r="J195" s="66">
        <v>461.75532661290316</v>
      </c>
      <c r="K195" s="66">
        <v>470.45077956989246</v>
      </c>
      <c r="L195" s="9">
        <f t="shared" si="61"/>
        <v>932.20610618279557</v>
      </c>
    </row>
    <row r="196" spans="1:12">
      <c r="A196" s="33">
        <v>57</v>
      </c>
      <c r="B196" s="18" t="s">
        <v>65</v>
      </c>
      <c r="C196" s="19">
        <v>0</v>
      </c>
      <c r="D196" s="19">
        <v>14631</v>
      </c>
      <c r="E196" s="19">
        <v>2197479</v>
      </c>
      <c r="F196" s="19">
        <v>864265</v>
      </c>
      <c r="G196" s="19">
        <f t="shared" ref="G196:G197" si="67">SUM(C196:F196)</f>
        <v>3076375</v>
      </c>
      <c r="H196" s="20" t="s">
        <v>203</v>
      </c>
      <c r="I196" s="20">
        <v>22.615120967741934</v>
      </c>
      <c r="J196" s="20">
        <v>3396.6409274193543</v>
      </c>
      <c r="K196" s="20">
        <v>1335.8934811827955</v>
      </c>
      <c r="L196" s="20">
        <f t="shared" si="61"/>
        <v>4755.1495295698915</v>
      </c>
    </row>
    <row r="197" spans="1:12">
      <c r="A197" s="34"/>
      <c r="B197" s="21" t="s">
        <v>196</v>
      </c>
      <c r="C197" s="22"/>
      <c r="D197" s="22">
        <v>14631</v>
      </c>
      <c r="E197" s="22">
        <v>2197479</v>
      </c>
      <c r="F197" s="22">
        <v>864265</v>
      </c>
      <c r="G197" s="22">
        <f t="shared" si="67"/>
        <v>3076375</v>
      </c>
      <c r="H197" s="23"/>
      <c r="I197" s="23">
        <v>22.615120967741934</v>
      </c>
      <c r="J197" s="23">
        <v>3396.6409274193543</v>
      </c>
      <c r="K197" s="23">
        <v>1335.8934811827955</v>
      </c>
      <c r="L197" s="23">
        <f t="shared" si="61"/>
        <v>4755.1495295698915</v>
      </c>
    </row>
    <row r="198" spans="1:12">
      <c r="B198" s="59" t="s">
        <v>66</v>
      </c>
      <c r="C198" s="60">
        <f>C7+C9+C14+C16+C19+C24+C30+C32+C34+C41+C43+C47+C49+C56+C58+C60+C62+C66+C68+C70+C73+C75+C78+C80+C86+C93+C95+C98+C100+C102+C104+C106+C108+C111+C113+C115+C123+C125+C127+C130+C132+C139+C143+C145+C147+C156+C158+C160+C162+C164+C168+C170+C180+C190+C193+C196</f>
        <v>15102477.24</v>
      </c>
      <c r="D198" s="60">
        <f>D7+D9+D14+D16+D19+D24+D30+D32+D34+D41+D43+D47+D49+D56+D58+D60+D62+D66+D68+D70+D73+D75+D78+D80+D86+D93+D95+D98+D100+D102+D104+D106+D108+D111+D113+D115+D123+D125+D127+D130+D132+D139+D143+D145+D147+D156+D158+D160+D162+D164+D168+D170+D180+D190+D193+D196</f>
        <v>1492504</v>
      </c>
      <c r="E198" s="60">
        <f>E7+E9+E14+E16+E19+E24+E30+E32+E34+E41+E43+E47+E49+E56+E58+E60+E62+E66+E68+E70+E73+E75+E78+E80+E86+E93+E95+E98+E100+E102+E104+E106+E108+E111+E113+E115+E123+E125+E127+E130+E132+E139+E143+E145+E147+E156+E158+E160+E162+E164+E168+E170+E180+E190+E193+E196</f>
        <v>85948311</v>
      </c>
      <c r="F198" s="60">
        <f>F7+F9+F14+F16+F19+F24+F30+F32+F34+F41+F43+F47+F49+F56+F58+F60+F62+F66+F68+F70+F73+F75+F78+F80+F86+F93+F95+F98+F100+F102+F104+F106+F108+F111+F113+F115+F123+F125+F127+F130+F132+F139+F143+F145+F147+F156+F158+F160+F162+F164+F168+F170+F180+F190+F193+F196</f>
        <v>38738061</v>
      </c>
      <c r="G198" s="61">
        <f>C198+D198+E198+F198</f>
        <v>141281353.24000001</v>
      </c>
      <c r="H198" s="62">
        <f>IF(C198/744*1.15=0,"0",C198/744*1.15)</f>
        <v>23343.882830645161</v>
      </c>
      <c r="I198" s="62">
        <f>IF(D198/744*1.15=0,"0",D198/744*1.15)</f>
        <v>2306.9618279569891</v>
      </c>
      <c r="J198" s="62">
        <f>IF(E198/744*1.15=0,"0",E198/744*1.15)</f>
        <v>132850.21189516128</v>
      </c>
      <c r="K198" s="62">
        <f>IF(F198/744*1.15=0,"0",F198/744*1.15)</f>
        <v>59877.379233870968</v>
      </c>
      <c r="L198" s="62">
        <f>H198+I198+J198+K198</f>
        <v>218378.4357876344</v>
      </c>
    </row>
    <row r="199" spans="1:12">
      <c r="C199" s="2" t="s">
        <v>69</v>
      </c>
      <c r="H199" s="73"/>
      <c r="I199" s="73"/>
      <c r="J199" s="73"/>
      <c r="K199" s="73"/>
      <c r="L199" s="73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 18</vt:lpstr>
      <vt:lpstr>февраль_18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deleteme</dc:creator>
  <cp:lastModifiedBy>Костина Вероника Витальевна</cp:lastModifiedBy>
  <dcterms:created xsi:type="dcterms:W3CDTF">2018-02-07T12:35:52Z</dcterms:created>
  <dcterms:modified xsi:type="dcterms:W3CDTF">2018-03-14T06:02:24Z</dcterms:modified>
</cp:coreProperties>
</file>